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-SAGER\Driftslån dispositionsfonden - opgørelse\"/>
    </mc:Choice>
  </mc:AlternateContent>
  <xr:revisionPtr revIDLastSave="0" documentId="13_ncr:1_{499035DE-E111-4666-96B1-19C6498F3670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Punkt 1-4" sheetId="1" r:id="rId1"/>
    <sheet name="Pkt 5.1-5.2" sheetId="2" r:id="rId2"/>
    <sheet name="Pkt 5.3-5.4" sheetId="3" r:id="rId3"/>
    <sheet name="Pkt 6 (Anv. øko. lettelser)" sheetId="4" r:id="rId4"/>
    <sheet name="Rekap. - redeg." sheetId="5" r:id="rId5"/>
    <sheet name="Reguleringskonto" sheetId="6" r:id="rId6"/>
    <sheet name="Reguleringskonto (2)" sheetId="11" r:id="rId7"/>
    <sheet name="Modul1" sheetId="7" state="veryHidden" r:id="rId8"/>
  </sheets>
  <definedNames>
    <definedName name="_xlnm.Print_Area" localSheetId="1">'Pkt 5.1-5.2'!$A$1:$J$56</definedName>
    <definedName name="_xlnm.Print_Area" localSheetId="2">'Pkt 5.3-5.4'!$A$1:$J$60</definedName>
    <definedName name="_xlnm.Print_Area" localSheetId="3">'Pkt 6 (Anv. øko. lettelser)'!$A$1:$J$55</definedName>
    <definedName name="_xlnm.Print_Area" localSheetId="0">'Punkt 1-4'!$A$1:$J$71</definedName>
    <definedName name="_xlnm.Print_Area" localSheetId="5">Reguleringskonto!$A$1:$O$34</definedName>
    <definedName name="_xlnm.Print_Area" localSheetId="6">'Reguleringskonto (2)'!$A$1:$N$36</definedName>
    <definedName name="_xlnm.Print_Area" localSheetId="4">'Rekap. - redeg.'!$A$1:$I$41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22" i="3" l="1"/>
  <c r="I21" i="2"/>
  <c r="I57" i="1" l="1"/>
  <c r="I14" i="2"/>
  <c r="N17" i="11" l="1"/>
  <c r="L17" i="11"/>
  <c r="J17" i="11"/>
  <c r="H17" i="11"/>
  <c r="F17" i="11"/>
  <c r="O17" i="6"/>
  <c r="M17" i="6"/>
  <c r="K17" i="6"/>
  <c r="I17" i="6"/>
  <c r="G17" i="6"/>
  <c r="I39" i="4"/>
  <c r="F39" i="4" s="1"/>
  <c r="I20" i="5" l="1"/>
  <c r="G20" i="5" s="1"/>
  <c r="I14" i="3"/>
  <c r="E18" i="6" l="1"/>
  <c r="H49" i="3"/>
  <c r="H44" i="2"/>
  <c r="I69" i="1" l="1"/>
  <c r="I68" i="1"/>
  <c r="I67" i="1"/>
  <c r="N21" i="11"/>
  <c r="N19" i="11"/>
  <c r="N18" i="11"/>
  <c r="N16" i="11"/>
  <c r="N14" i="11"/>
  <c r="N13" i="11"/>
  <c r="N12" i="11"/>
  <c r="N11" i="11"/>
  <c r="N10" i="11"/>
  <c r="N8" i="11"/>
  <c r="N7" i="11"/>
  <c r="L21" i="11"/>
  <c r="L19" i="11"/>
  <c r="L18" i="11"/>
  <c r="L16" i="11"/>
  <c r="L14" i="11"/>
  <c r="L13" i="11"/>
  <c r="L12" i="11"/>
  <c r="L11" i="11"/>
  <c r="L10" i="11"/>
  <c r="L8" i="11"/>
  <c r="L7" i="11"/>
  <c r="J21" i="11"/>
  <c r="J19" i="11"/>
  <c r="J18" i="11"/>
  <c r="J16" i="11"/>
  <c r="J14" i="11"/>
  <c r="J13" i="11"/>
  <c r="J12" i="11"/>
  <c r="J11" i="11"/>
  <c r="J10" i="11"/>
  <c r="J8" i="11"/>
  <c r="J7" i="11"/>
  <c r="H8" i="11"/>
  <c r="H7" i="11"/>
  <c r="H14" i="11"/>
  <c r="H13" i="11"/>
  <c r="H12" i="11"/>
  <c r="H11" i="11"/>
  <c r="H10" i="11"/>
  <c r="H21" i="11"/>
  <c r="H19" i="11"/>
  <c r="H18" i="11"/>
  <c r="H16" i="11"/>
  <c r="F21" i="11"/>
  <c r="F19" i="11"/>
  <c r="F18" i="11"/>
  <c r="F16" i="11"/>
  <c r="F14" i="11"/>
  <c r="F13" i="11"/>
  <c r="F12" i="11"/>
  <c r="F11" i="11"/>
  <c r="F10" i="11"/>
  <c r="F8" i="11"/>
  <c r="F7" i="11"/>
  <c r="O21" i="6"/>
  <c r="O19" i="6"/>
  <c r="O18" i="6"/>
  <c r="O16" i="6"/>
  <c r="O14" i="6"/>
  <c r="O13" i="6"/>
  <c r="O12" i="6"/>
  <c r="O11" i="6"/>
  <c r="O10" i="6"/>
  <c r="O8" i="6"/>
  <c r="O7" i="6"/>
  <c r="M16" i="6"/>
  <c r="M21" i="6"/>
  <c r="M19" i="6"/>
  <c r="M18" i="6"/>
  <c r="M14" i="6"/>
  <c r="M13" i="6"/>
  <c r="M12" i="6"/>
  <c r="M11" i="6"/>
  <c r="M10" i="6"/>
  <c r="M8" i="6"/>
  <c r="M7" i="6"/>
  <c r="K21" i="6"/>
  <c r="K19" i="6"/>
  <c r="K18" i="6"/>
  <c r="K16" i="6"/>
  <c r="K14" i="6"/>
  <c r="K13" i="6"/>
  <c r="K12" i="6"/>
  <c r="K11" i="6"/>
  <c r="K10" i="6"/>
  <c r="K8" i="6"/>
  <c r="K7" i="6"/>
  <c r="I21" i="6"/>
  <c r="I19" i="6"/>
  <c r="I18" i="6"/>
  <c r="I16" i="6"/>
  <c r="I14" i="6"/>
  <c r="I13" i="6"/>
  <c r="I12" i="6"/>
  <c r="I11" i="6"/>
  <c r="I10" i="6"/>
  <c r="I8" i="6"/>
  <c r="I7" i="6"/>
  <c r="G21" i="6"/>
  <c r="G19" i="6"/>
  <c r="G18" i="6"/>
  <c r="G16" i="6"/>
  <c r="G14" i="6"/>
  <c r="G13" i="6"/>
  <c r="G12" i="6"/>
  <c r="G11" i="6"/>
  <c r="G10" i="6"/>
  <c r="G8" i="6"/>
  <c r="G7" i="6"/>
  <c r="G49" i="4" l="1"/>
  <c r="G50" i="4" s="1"/>
  <c r="G51" i="4" s="1"/>
  <c r="G52" i="4" s="1"/>
  <c r="G53" i="4" s="1"/>
  <c r="I34" i="4" l="1"/>
  <c r="I2" i="2" l="1"/>
  <c r="I2" i="3" s="1"/>
  <c r="I2" i="4" l="1"/>
  <c r="G2" i="5" s="1"/>
  <c r="H14" i="3"/>
  <c r="H22" i="3" s="1"/>
  <c r="H23" i="3" s="1"/>
  <c r="H34" i="4"/>
  <c r="E16" i="6" s="1"/>
  <c r="I22" i="2"/>
  <c r="H14" i="2"/>
  <c r="H21" i="2" s="1"/>
  <c r="C18" i="11" l="1"/>
  <c r="C16" i="11"/>
  <c r="C15" i="11"/>
  <c r="C14" i="11"/>
  <c r="C13" i="11"/>
  <c r="C12" i="11"/>
  <c r="C11" i="11"/>
  <c r="I21" i="5" l="1"/>
  <c r="H21" i="5"/>
  <c r="H44" i="4"/>
  <c r="I44" i="4"/>
  <c r="I10" i="5"/>
  <c r="H10" i="5"/>
  <c r="E11" i="6" s="1"/>
  <c r="I7" i="5"/>
  <c r="H7" i="5"/>
  <c r="E8" i="6" s="1"/>
  <c r="F7" i="5"/>
  <c r="E7" i="5"/>
  <c r="E10" i="5"/>
  <c r="I58" i="3"/>
  <c r="H58" i="3"/>
  <c r="F58" i="3" s="1"/>
  <c r="I50" i="3"/>
  <c r="F10" i="5" s="1"/>
  <c r="H50" i="3"/>
  <c r="I53" i="2"/>
  <c r="H53" i="2"/>
  <c r="I45" i="2"/>
  <c r="H45" i="2"/>
  <c r="F45" i="2" l="1"/>
  <c r="F44" i="4"/>
  <c r="G21" i="5"/>
  <c r="G10" i="5"/>
  <c r="D10" i="5"/>
  <c r="F53" i="2"/>
  <c r="F50" i="3"/>
  <c r="C8" i="11"/>
  <c r="C9" i="11"/>
  <c r="C10" i="11"/>
  <c r="C7" i="11"/>
  <c r="I52" i="1" l="1"/>
  <c r="I53" i="1"/>
  <c r="I54" i="1"/>
  <c r="I55" i="1"/>
  <c r="I56" i="1"/>
  <c r="I58" i="1"/>
  <c r="I59" i="1"/>
  <c r="I60" i="1"/>
  <c r="I51" i="1"/>
  <c r="I50" i="1"/>
  <c r="I32" i="1"/>
  <c r="I9" i="4"/>
  <c r="H9" i="4"/>
  <c r="E12" i="6" s="1"/>
  <c r="H4" i="6" l="1"/>
  <c r="J4" i="6" s="1"/>
  <c r="L4" i="6" s="1"/>
  <c r="N4" i="6" s="1"/>
  <c r="E4" i="11" s="1"/>
  <c r="G4" i="11" s="1"/>
  <c r="I4" i="11" s="1"/>
  <c r="K4" i="11" s="1"/>
  <c r="M4" i="11" s="1"/>
  <c r="F20" i="6" l="1"/>
  <c r="F22" i="6" s="1"/>
  <c r="I23" i="4"/>
  <c r="H23" i="4"/>
  <c r="I12" i="5"/>
  <c r="F9" i="4"/>
  <c r="I16" i="5"/>
  <c r="H16" i="5"/>
  <c r="F9" i="5"/>
  <c r="E9" i="5"/>
  <c r="I18" i="5"/>
  <c r="I47" i="1"/>
  <c r="H27" i="4"/>
  <c r="E14" i="6" s="1"/>
  <c r="I27" i="4"/>
  <c r="F6" i="5"/>
  <c r="E6" i="5"/>
  <c r="I29" i="2"/>
  <c r="I6" i="5" s="1"/>
  <c r="H29" i="2"/>
  <c r="H22" i="2"/>
  <c r="H31" i="3"/>
  <c r="H9" i="5" s="1"/>
  <c r="E10" i="6" s="1"/>
  <c r="I31" i="3"/>
  <c r="I9" i="5" s="1"/>
  <c r="I23" i="3"/>
  <c r="H6" i="6" l="1"/>
  <c r="I6" i="6" s="1"/>
  <c r="G22" i="6"/>
  <c r="F29" i="2"/>
  <c r="D6" i="5"/>
  <c r="H15" i="4"/>
  <c r="E13" i="6" s="1"/>
  <c r="H14" i="4"/>
  <c r="I14" i="4"/>
  <c r="I15" i="4" s="1"/>
  <c r="E23" i="5"/>
  <c r="F23" i="5"/>
  <c r="F22" i="2"/>
  <c r="H18" i="5"/>
  <c r="G18" i="5" s="1"/>
  <c r="D9" i="5"/>
  <c r="D7" i="5"/>
  <c r="G20" i="6"/>
  <c r="G7" i="5"/>
  <c r="F23" i="3"/>
  <c r="H6" i="5"/>
  <c r="E7" i="6" s="1"/>
  <c r="H20" i="6"/>
  <c r="I20" i="6" s="1"/>
  <c r="G9" i="5"/>
  <c r="F34" i="4"/>
  <c r="F27" i="4"/>
  <c r="G16" i="5"/>
  <c r="H12" i="5"/>
  <c r="G12" i="5" s="1"/>
  <c r="F31" i="3"/>
  <c r="F23" i="4"/>
  <c r="I14" i="5" l="1"/>
  <c r="I23" i="5" s="1"/>
  <c r="F15" i="4"/>
  <c r="H14" i="5"/>
  <c r="H23" i="5" s="1"/>
  <c r="D23" i="5"/>
  <c r="G6" i="5"/>
  <c r="H22" i="6"/>
  <c r="I22" i="6" s="1"/>
  <c r="G23" i="5" l="1"/>
  <c r="G14" i="5"/>
  <c r="J6" i="6"/>
  <c r="K6" i="6" s="1"/>
  <c r="J20" i="6" l="1"/>
  <c r="K20" i="6" s="1"/>
  <c r="J22" i="6" l="1"/>
  <c r="K22" i="6" s="1"/>
  <c r="L6" i="6" l="1"/>
  <c r="M6" i="6" s="1"/>
  <c r="L20" i="6" l="1"/>
  <c r="M20" i="6" s="1"/>
  <c r="L22" i="6" l="1"/>
  <c r="M22" i="6" s="1"/>
  <c r="N6" i="6" l="1"/>
  <c r="O6" i="6" s="1"/>
  <c r="N20" i="6" l="1"/>
  <c r="O20" i="6" s="1"/>
  <c r="N22" i="6" l="1"/>
  <c r="O22" i="6" s="1"/>
  <c r="E6" i="11" l="1"/>
  <c r="F6" i="11" s="1"/>
  <c r="E20" i="11" l="1"/>
  <c r="E22" i="11" l="1"/>
  <c r="F22" i="11" s="1"/>
  <c r="F20" i="11"/>
  <c r="G6" i="11" l="1"/>
  <c r="H6" i="11" s="1"/>
  <c r="G20" i="11" l="1"/>
  <c r="G22" i="11" l="1"/>
  <c r="H20" i="11"/>
  <c r="H22" i="11" l="1"/>
  <c r="I6" i="11"/>
  <c r="J6" i="11" l="1"/>
  <c r="I20" i="11"/>
  <c r="I22" i="11" l="1"/>
  <c r="J20" i="11"/>
  <c r="J22" i="11" l="1"/>
  <c r="K6" i="11"/>
  <c r="L6" i="11" l="1"/>
  <c r="K20" i="11"/>
  <c r="K22" i="11" l="1"/>
  <c r="L20" i="11"/>
  <c r="L22" i="11" l="1"/>
  <c r="M6" i="11"/>
  <c r="N6" i="11" l="1"/>
  <c r="M20" i="11"/>
  <c r="M22" i="11" l="1"/>
  <c r="N22" i="11" s="1"/>
  <c r="N20" i="11"/>
</calcChain>
</file>

<file path=xl/sharedStrings.xml><?xml version="1.0" encoding="utf-8"?>
<sst xmlns="http://schemas.openxmlformats.org/spreadsheetml/2006/main" count="346" uniqueCount="150">
  <si>
    <t>I alt</t>
  </si>
  <si>
    <t>(i hele 1.000 kr.)</t>
  </si>
  <si>
    <t>Årstal</t>
  </si>
  <si>
    <t>(i 1.000 kr.)</t>
  </si>
  <si>
    <t>Efter afslutning af de fysiske arbejder</t>
  </si>
  <si>
    <t>( i hele 1.000 kr.)</t>
  </si>
  <si>
    <t>Ifølge indstilling</t>
  </si>
  <si>
    <t>Reelt afholdt</t>
  </si>
  <si>
    <t>Finansiering:</t>
  </si>
  <si>
    <t>Difference/i alt</t>
  </si>
  <si>
    <t>Rekapitulation:</t>
  </si>
  <si>
    <t>( i 1.000 kr. )</t>
  </si>
  <si>
    <t>Difference</t>
  </si>
  <si>
    <t>Redegørelse:</t>
  </si>
  <si>
    <t>.</t>
  </si>
  <si>
    <t>i 1.000 kr.</t>
  </si>
  <si>
    <t>Overført saldo</t>
  </si>
  <si>
    <t>Saldo ultimo</t>
  </si>
  <si>
    <t>Saldo til overførsel</t>
  </si>
  <si>
    <t>Udfyldt af:</t>
  </si>
  <si>
    <t>Sted og dato</t>
  </si>
  <si>
    <t>Underskrift</t>
  </si>
  <si>
    <t>Antal boliger i afdelingen</t>
  </si>
  <si>
    <t>Boligorganisation:</t>
  </si>
  <si>
    <t>LBF's afd.nr.:</t>
  </si>
  <si>
    <t>Såfremt enkelte af punkterne kræver redegørelse kan den skrives her.</t>
  </si>
  <si>
    <t>Nuværende husleje (før tilsagn)</t>
  </si>
  <si>
    <t>Afvigelser mellem punkt 1 og 2</t>
  </si>
  <si>
    <t>Fysiske arbejder</t>
  </si>
  <si>
    <t>Støttet realkreditlån</t>
  </si>
  <si>
    <t>Anskaffelsessum</t>
  </si>
  <si>
    <t>Fællespuljetilskud (Landsdispositionsfonden)</t>
  </si>
  <si>
    <t>Henlæggelser (afdelingens opsparing)</t>
  </si>
  <si>
    <t>"Egen trækningsret" eller lignende</t>
  </si>
  <si>
    <t>Årlig låneydelse:</t>
  </si>
  <si>
    <t>Årlig ydelse på støttet realkreditlån</t>
  </si>
  <si>
    <t>Ustøttet realkreditlån</t>
  </si>
  <si>
    <t>Årlig ydelse på ustøttet realkreditlån</t>
  </si>
  <si>
    <r>
      <t>pr. m</t>
    </r>
    <r>
      <rPr>
        <vertAlign val="superscript"/>
        <sz val="9"/>
        <rFont val="Verdana"/>
        <family val="2"/>
      </rPr>
      <t>2</t>
    </r>
  </si>
  <si>
    <t>(skriv her)</t>
  </si>
  <si>
    <t>Anvendelse af andre økonomiske lettelser</t>
  </si>
  <si>
    <t xml:space="preserve">LBF sagsnummer: </t>
  </si>
  <si>
    <t>Andre tiltag/Reserve</t>
  </si>
  <si>
    <t>Revisor erklæring vedlægges særskilt.</t>
  </si>
  <si>
    <t>Huslejeregulering</t>
  </si>
  <si>
    <t>Huslejenedsættelse/huslejeforhøjelse</t>
  </si>
  <si>
    <t>Besparelser/merudgifter på driften</t>
  </si>
  <si>
    <t>som består af:</t>
  </si>
  <si>
    <t>Besparelser/merudgifter på drift</t>
  </si>
  <si>
    <t>+</t>
  </si>
  <si>
    <t>-</t>
  </si>
  <si>
    <t>-/+</t>
  </si>
  <si>
    <t>Andre tiltag/reserve</t>
  </si>
  <si>
    <t>(skriv tal med fortegn)</t>
  </si>
  <si>
    <t>Skriv type (skriv tal med fortegn)</t>
  </si>
  <si>
    <t>Reguleringskonto (jf.tilsagn)</t>
  </si>
  <si>
    <t>pr. m²</t>
  </si>
  <si>
    <t>Anvendelse ifølge tilsagn</t>
  </si>
  <si>
    <t>Finansieringsandel kapitaltilførsel</t>
  </si>
  <si>
    <t>Løbende tilskud fra boligorganisation/</t>
  </si>
  <si>
    <t>subsidiært driftslån fra LBF</t>
  </si>
  <si>
    <t>subsidiært driftlån fra LBF</t>
  </si>
  <si>
    <t>Løbende tilskud fra boligoriganisation/</t>
  </si>
  <si>
    <t>J.nr.</t>
  </si>
  <si>
    <t>Afdeling:</t>
  </si>
  <si>
    <t>LBF nr.:</t>
  </si>
  <si>
    <t>Finansieringsandel, ekstraordinære renoveringsarbejder</t>
  </si>
  <si>
    <t>Omkostninger mv.</t>
  </si>
  <si>
    <t>Kalk. driftsresultat, afvikling af underskud mv.</t>
  </si>
  <si>
    <t xml:space="preserve">Resultatkonto, underskud </t>
  </si>
  <si>
    <t>Korrektion i forhold til oprindelig budget:</t>
  </si>
  <si>
    <t>Ekstraordinære renoveringsarbejder/</t>
  </si>
  <si>
    <t>Revisorerklæring vedlægges særskilt.</t>
  </si>
  <si>
    <t>Opnået faktisk leje efter kapitaltilførsel</t>
  </si>
  <si>
    <r>
      <t xml:space="preserve">Gennemsnitligt huslejeniveau i afdelingen </t>
    </r>
    <r>
      <rPr>
        <sz val="9"/>
        <rFont val="Verdana"/>
        <family val="2"/>
      </rPr>
      <t>(boliger)</t>
    </r>
  </si>
  <si>
    <t>5.1</t>
  </si>
  <si>
    <t>5.2</t>
  </si>
  <si>
    <t>5.3</t>
  </si>
  <si>
    <t>5.4</t>
  </si>
  <si>
    <r>
      <t>Moderniserings- og renoveringsarbejder m.v. § 100</t>
    </r>
    <r>
      <rPr>
        <sz val="9"/>
        <rFont val="Verdana"/>
        <family val="2"/>
      </rPr>
      <t xml:space="preserve"> (ungdomsboliger)</t>
    </r>
  </si>
  <si>
    <t>Modernisering og renov. ungd.boliger § 100</t>
  </si>
  <si>
    <t>Opretning mv. § 91 støtte til renovering</t>
  </si>
  <si>
    <r>
      <t xml:space="preserve">Opretning mv. § 91 </t>
    </r>
    <r>
      <rPr>
        <sz val="9"/>
        <rFont val="Verdana"/>
        <family val="2"/>
      </rPr>
      <t>(støtte til renovering)</t>
    </r>
  </si>
  <si>
    <t>Særligt aktiv</t>
  </si>
  <si>
    <t xml:space="preserve">Lån i medfør af lov om almene boliger m.v. </t>
  </si>
  <si>
    <t>udgiftskrævende opretningsarbejder</t>
  </si>
  <si>
    <t>Årlig ydelse til lån (O-lån)</t>
  </si>
  <si>
    <t xml:space="preserve">§ 94 stk. 1 nr. 1, jf. § 90 (O-lån) - særlig </t>
  </si>
  <si>
    <t>Kapitaltilførsel, depotkonto</t>
  </si>
  <si>
    <t>Saldo kapitaldepotkonto</t>
  </si>
  <si>
    <t>Saldo</t>
  </si>
  <si>
    <t>År</t>
  </si>
  <si>
    <t>Note 1 - Rentetilskrivning</t>
  </si>
  <si>
    <r>
      <t xml:space="preserve">Rentetilskrivning </t>
    </r>
    <r>
      <rPr>
        <b/>
        <sz val="7.5"/>
        <rFont val="Verdana"/>
        <family val="2"/>
      </rPr>
      <t>(note 1)</t>
    </r>
  </si>
  <si>
    <t>Underskud i obligationslånets løbetid, depot</t>
  </si>
  <si>
    <t>Driftsstøtte (kapitaltilførsel):</t>
  </si>
  <si>
    <t>Antal m² boligareal (beregningsgrundlag)</t>
  </si>
  <si>
    <t>Regulering</t>
  </si>
  <si>
    <t>Afsat rammebeløb</t>
  </si>
  <si>
    <t>Godkendt regulering af rammebeløb</t>
  </si>
  <si>
    <t>Godkendt regulering af låneydelse</t>
  </si>
  <si>
    <t>Subsidiært driftslån fra Landsbyggefonden</t>
  </si>
  <si>
    <t>Virkning af investeringer og kapitaltilførsel</t>
  </si>
  <si>
    <r>
      <t xml:space="preserve">Fysiske arbejder </t>
    </r>
    <r>
      <rPr>
        <sz val="9"/>
        <rFont val="Verdana"/>
        <family val="2"/>
      </rPr>
      <t>(fortsat)</t>
    </r>
  </si>
  <si>
    <r>
      <t xml:space="preserve">Opgørelse af reguleringskonto </t>
    </r>
    <r>
      <rPr>
        <sz val="9"/>
        <rFont val="Verdana"/>
        <family val="2"/>
      </rPr>
      <t>(periodiseret)</t>
    </r>
  </si>
  <si>
    <r>
      <t>Opgørelse af reguleringskonto</t>
    </r>
    <r>
      <rPr>
        <sz val="9"/>
        <rFont val="Verdana"/>
        <family val="2"/>
      </rPr>
      <t xml:space="preserve"> (periodiseret)</t>
    </r>
  </si>
  <si>
    <t>6.1</t>
  </si>
  <si>
    <t>6.2</t>
  </si>
  <si>
    <t>6.3</t>
  </si>
  <si>
    <t>6.4</t>
  </si>
  <si>
    <t>6.5</t>
  </si>
  <si>
    <t>6.6</t>
  </si>
  <si>
    <t>LBF j.nr. mv.:</t>
  </si>
  <si>
    <t>Løbende tilskud fra boligorganisation/subsidiært driftslån fra LBF</t>
  </si>
  <si>
    <t>Omkostninger mv. overført til resultatopgørelsen</t>
  </si>
  <si>
    <t>Anvendelse af kapitaltilførsel jf. redegørelse,</t>
  </si>
  <si>
    <t>økonomiske foranstaltninger</t>
  </si>
  <si>
    <t>Faktisk anvendelse af kapitaltilførsel,</t>
  </si>
  <si>
    <t xml:space="preserve">økonomiske foranstaltninger </t>
  </si>
  <si>
    <t>Ydelse, ekstraordinære renoveringsarbejde/</t>
  </si>
  <si>
    <t>Ydelse, modernisering og renov. ungd.boliger § 100</t>
  </si>
  <si>
    <t>Ydelse, opretning mv. § 91 støtte til renovering</t>
  </si>
  <si>
    <t>Ydelse, særligt aktiv</t>
  </si>
  <si>
    <t>Lejetab (tomgangsleje) som følge af renoveringssag mv. til byggeregnskab</t>
  </si>
  <si>
    <t>Ydelses pct.</t>
  </si>
  <si>
    <t>pct.</t>
  </si>
  <si>
    <t>Ydelses</t>
  </si>
  <si>
    <t xml:space="preserve">Ekstraordinære renoveringsarbejder </t>
  </si>
  <si>
    <t>Samlet anskaffelsessum:</t>
  </si>
  <si>
    <t>Anvendelse af reguleringskonto (jf. tilsagn)</t>
  </si>
  <si>
    <t>Der henvises til fondens retningslinjer for reguleringskontoopgørelse.</t>
  </si>
  <si>
    <t>Løbende tilskud fra boligorganisationen/</t>
  </si>
  <si>
    <t>Indberetningsår:</t>
  </si>
  <si>
    <t>Forholdsmæssig nedsættelse af beboerindskud, salg/nedrivningsandel</t>
  </si>
  <si>
    <t>Forholdsmæssig indfrielse af statsgaranterede lån, salg/nedrivningsandel</t>
  </si>
  <si>
    <t>Salgsprovenue, grundsalg mv.</t>
  </si>
  <si>
    <t>Dato</t>
  </si>
  <si>
    <t>forbedrings- og opretningsarbejder</t>
  </si>
  <si>
    <t xml:space="preserve">Forbedrings- og opretningsarbejder </t>
  </si>
  <si>
    <t>Kapitaltilførsel, depot med løbende årlig udbetaling</t>
  </si>
  <si>
    <t>Opgørelse af reguleringskonto</t>
  </si>
  <si>
    <t>Kapitaltilførsel i henhold til  lov om almene boliger m.v. § 92 stk. 1 og 97 samt driftslån i henhold til  lov om almene boliger m.v. § 94 stk. 1. - Anvendelse af den opnåede økonomiske lettelse i afdelingen</t>
  </si>
  <si>
    <t>Driftslån (manko):</t>
  </si>
  <si>
    <r>
      <t xml:space="preserve">Byggeregnskab er afsluttet med </t>
    </r>
    <r>
      <rPr>
        <b/>
        <sz val="9"/>
        <rFont val="Verdana"/>
        <family val="2"/>
      </rPr>
      <t>skæringsdato</t>
    </r>
    <r>
      <rPr>
        <sz val="9"/>
        <rFont val="Verdana"/>
        <family val="2"/>
      </rPr>
      <t>:</t>
    </r>
  </si>
  <si>
    <t>Byggeregnskab forventes afsluttet den:</t>
  </si>
  <si>
    <t>Yderligere besparelse udamortiserede ydelser</t>
  </si>
  <si>
    <t>Yderl. besparelse udamort. ydelser</t>
  </si>
  <si>
    <t>6.7</t>
  </si>
  <si>
    <t>Støtte til renovering</t>
  </si>
  <si>
    <t>Afvikles som særligt 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</si>
</sst>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000"/>
    <numFmt numFmtId="166" formatCode="_ * #,##0_ ;_ * \-#,##0_ ;"/>
    <numFmt numFmtId="167" formatCode="0.0%"/>
    <numFmt numFmtId="168" formatCode="000"/>
  </numFmts>
  <fonts count="13">
    <font>
      <sz val="10"/>
      <name val="Univers (WN)"/>
    </font>
    <font>
      <sz val="10"/>
      <name val="Univers (WN)"/>
    </font>
    <font>
      <b/>
      <sz val="9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9"/>
      <color indexed="9"/>
      <name val="Verdana"/>
      <family val="2"/>
    </font>
    <font>
      <u/>
      <sz val="9"/>
      <name val="Verdana"/>
      <family val="2"/>
    </font>
    <font>
      <u/>
      <sz val="10"/>
      <color theme="10"/>
      <name val="Univers (WN)"/>
    </font>
    <font>
      <u/>
      <sz val="9"/>
      <color theme="10"/>
      <name val="Verdana"/>
      <family val="2"/>
    </font>
    <font>
      <b/>
      <sz val="7.5"/>
      <name val="Verdana"/>
      <family val="2"/>
    </font>
    <font>
      <b/>
      <sz val="9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49" fontId="2" fillId="0" borderId="0" xfId="0" applyNumberFormat="1" applyFont="1"/>
    <xf numFmtId="0" fontId="3" fillId="0" borderId="0" xfId="0" applyFont="1" applyProtection="1">
      <protection locked="0"/>
    </xf>
    <xf numFmtId="49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2" xfId="0" applyNumberFormat="1" applyFont="1" applyBorder="1"/>
    <xf numFmtId="164" fontId="3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3" fontId="3" fillId="0" borderId="4" xfId="1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166" fontId="3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1" fontId="3" fillId="0" borderId="0" xfId="1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1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164" fontId="3" fillId="0" borderId="2" xfId="1" applyNumberFormat="1" applyFont="1" applyBorder="1" applyProtection="1">
      <protection locked="0"/>
    </xf>
    <xf numFmtId="164" fontId="3" fillId="0" borderId="5" xfId="1" applyNumberFormat="1" applyFont="1" applyBorder="1" applyProtection="1">
      <protection locked="0"/>
    </xf>
    <xf numFmtId="164" fontId="3" fillId="0" borderId="0" xfId="1" applyNumberFormat="1" applyFont="1"/>
    <xf numFmtId="164" fontId="3" fillId="0" borderId="4" xfId="1" applyNumberFormat="1" applyFont="1" applyBorder="1"/>
    <xf numFmtId="164" fontId="3" fillId="0" borderId="0" xfId="1" applyNumberFormat="1" applyFont="1" applyProtection="1">
      <protection locked="0"/>
    </xf>
    <xf numFmtId="164" fontId="3" fillId="0" borderId="4" xfId="1" applyNumberFormat="1" applyFont="1" applyBorder="1" applyProtection="1">
      <protection locked="0"/>
    </xf>
    <xf numFmtId="0" fontId="3" fillId="0" borderId="2" xfId="0" applyFont="1" applyBorder="1"/>
    <xf numFmtId="164" fontId="3" fillId="0" borderId="2" xfId="1" applyNumberFormat="1" applyFont="1" applyBorder="1"/>
    <xf numFmtId="164" fontId="3" fillId="0" borderId="5" xfId="1" applyNumberFormat="1" applyFont="1" applyBorder="1"/>
    <xf numFmtId="0" fontId="3" fillId="0" borderId="10" xfId="0" applyFont="1" applyBorder="1"/>
    <xf numFmtId="164" fontId="3" fillId="2" borderId="0" xfId="1" applyNumberFormat="1" applyFont="1" applyFill="1"/>
    <xf numFmtId="164" fontId="3" fillId="0" borderId="5" xfId="0" applyNumberFormat="1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/>
    <xf numFmtId="3" fontId="3" fillId="0" borderId="2" xfId="0" applyNumberFormat="1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164" fontId="3" fillId="0" borderId="3" xfId="1" applyNumberFormat="1" applyFont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0" fontId="3" fillId="0" borderId="12" xfId="0" applyFont="1" applyBorder="1"/>
    <xf numFmtId="164" fontId="3" fillId="0" borderId="13" xfId="1" applyNumberFormat="1" applyFont="1" applyBorder="1"/>
    <xf numFmtId="0" fontId="2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0" borderId="0" xfId="0" applyFont="1"/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3" fontId="3" fillId="0" borderId="0" xfId="0" applyNumberFormat="1" applyFont="1"/>
    <xf numFmtId="49" fontId="3" fillId="0" borderId="0" xfId="0" applyNumberFormat="1" applyFont="1" applyProtection="1">
      <protection locked="0"/>
    </xf>
    <xf numFmtId="0" fontId="2" fillId="0" borderId="4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3" xfId="0" applyFont="1" applyBorder="1"/>
    <xf numFmtId="164" fontId="3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9" xfId="0" applyFont="1" applyFill="1" applyBorder="1"/>
    <xf numFmtId="164" fontId="3" fillId="0" borderId="7" xfId="1" applyNumberFormat="1" applyFont="1" applyBorder="1"/>
    <xf numFmtId="0" fontId="3" fillId="0" borderId="3" xfId="0" quotePrefix="1" applyFont="1" applyBorder="1"/>
    <xf numFmtId="164" fontId="3" fillId="0" borderId="3" xfId="1" applyNumberFormat="1" applyFont="1" applyBorder="1" applyProtection="1">
      <protection locked="0"/>
    </xf>
    <xf numFmtId="164" fontId="3" fillId="0" borderId="10" xfId="1" applyNumberFormat="1" applyFont="1" applyBorder="1" applyProtection="1">
      <protection locked="0"/>
    </xf>
    <xf numFmtId="164" fontId="3" fillId="0" borderId="11" xfId="1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/>
    <xf numFmtId="0" fontId="10" fillId="0" borderId="0" xfId="2" applyFont="1" applyProtection="1">
      <protection locked="0"/>
    </xf>
    <xf numFmtId="14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2" borderId="10" xfId="1" applyNumberFormat="1" applyFont="1" applyFill="1" applyBorder="1"/>
    <xf numFmtId="0" fontId="3" fillId="0" borderId="0" xfId="0" quotePrefix="1" applyFont="1"/>
    <xf numFmtId="0" fontId="8" fillId="0" borderId="0" xfId="0" applyFont="1"/>
    <xf numFmtId="164" fontId="3" fillId="0" borderId="4" xfId="0" applyNumberFormat="1" applyFont="1" applyBorder="1" applyProtection="1">
      <protection locked="0"/>
    </xf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7" xfId="0" applyFont="1" applyBorder="1"/>
    <xf numFmtId="0" fontId="3" fillId="0" borderId="16" xfId="0" applyFont="1" applyBorder="1"/>
    <xf numFmtId="0" fontId="3" fillId="0" borderId="0" xfId="0" applyFont="1" applyAlignment="1">
      <alignment horizontal="right"/>
    </xf>
    <xf numFmtId="164" fontId="2" fillId="0" borderId="0" xfId="1" applyNumberFormat="1" applyFont="1"/>
    <xf numFmtId="164" fontId="2" fillId="0" borderId="11" xfId="1" applyNumberFormat="1" applyFont="1" applyBorder="1"/>
    <xf numFmtId="0" fontId="3" fillId="0" borderId="0" xfId="0" applyFont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2" borderId="8" xfId="0" applyFont="1" applyFill="1" applyBorder="1"/>
    <xf numFmtId="164" fontId="3" fillId="0" borderId="1" xfId="1" applyNumberFormat="1" applyFont="1" applyBorder="1" applyProtection="1">
      <protection locked="0"/>
    </xf>
    <xf numFmtId="0" fontId="3" fillId="0" borderId="18" xfId="0" applyFont="1" applyBorder="1" applyAlignment="1">
      <alignment horizontal="right" wrapText="1"/>
    </xf>
    <xf numFmtId="164" fontId="3" fillId="0" borderId="9" xfId="1" applyNumberFormat="1" applyFont="1" applyBorder="1"/>
    <xf numFmtId="164" fontId="3" fillId="0" borderId="12" xfId="1" applyNumberFormat="1" applyFont="1" applyBorder="1"/>
    <xf numFmtId="164" fontId="3" fillId="0" borderId="19" xfId="1" applyNumberFormat="1" applyFont="1" applyBorder="1"/>
    <xf numFmtId="41" fontId="3" fillId="0" borderId="4" xfId="0" applyNumberFormat="1" applyFont="1" applyBorder="1" applyAlignment="1">
      <alignment horizontal="right"/>
    </xf>
    <xf numFmtId="41" fontId="2" fillId="0" borderId="5" xfId="0" applyNumberFormat="1" applyFont="1" applyBorder="1" applyAlignment="1">
      <alignment horizontal="right"/>
    </xf>
    <xf numFmtId="41" fontId="3" fillId="0" borderId="4" xfId="1" applyNumberFormat="1" applyFont="1" applyBorder="1" applyProtection="1">
      <protection locked="0"/>
    </xf>
    <xf numFmtId="41" fontId="2" fillId="0" borderId="5" xfId="1" applyNumberFormat="1" applyFont="1" applyBorder="1"/>
    <xf numFmtId="41" fontId="3" fillId="0" borderId="4" xfId="0" applyNumberFormat="1" applyFont="1" applyBorder="1"/>
    <xf numFmtId="41" fontId="3" fillId="0" borderId="14" xfId="0" applyNumberFormat="1" applyFont="1" applyBorder="1"/>
    <xf numFmtId="41" fontId="3" fillId="0" borderId="0" xfId="0" applyNumberFormat="1" applyFont="1"/>
    <xf numFmtId="164" fontId="3" fillId="0" borderId="8" xfId="1" applyNumberFormat="1" applyFont="1" applyBorder="1"/>
    <xf numFmtId="164" fontId="3" fillId="0" borderId="6" xfId="1" applyNumberFormat="1" applyFont="1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49" fontId="3" fillId="0" borderId="11" xfId="0" applyNumberFormat="1" applyFont="1" applyBorder="1" applyAlignment="1">
      <alignment horizontal="right"/>
    </xf>
    <xf numFmtId="164" fontId="3" fillId="2" borderId="1" xfId="1" applyNumberFormat="1" applyFont="1" applyFill="1" applyBorder="1"/>
    <xf numFmtId="164" fontId="3" fillId="2" borderId="11" xfId="1" applyNumberFormat="1" applyFont="1" applyFill="1" applyBorder="1"/>
    <xf numFmtId="0" fontId="3" fillId="0" borderId="0" xfId="3" applyFont="1" applyProtection="1">
      <protection locked="0"/>
    </xf>
    <xf numFmtId="0" fontId="3" fillId="0" borderId="3" xfId="0" applyFont="1" applyBorder="1" applyAlignment="1">
      <alignment horizontal="center"/>
    </xf>
    <xf numFmtId="164" fontId="3" fillId="0" borderId="11" xfId="1" applyNumberFormat="1" applyFont="1" applyBorder="1" applyProtection="1">
      <protection locked="0"/>
    </xf>
    <xf numFmtId="164" fontId="3" fillId="0" borderId="1" xfId="1" applyNumberFormat="1" applyFont="1" applyBorder="1"/>
    <xf numFmtId="164" fontId="3" fillId="0" borderId="11" xfId="0" applyNumberFormat="1" applyFont="1" applyBorder="1"/>
    <xf numFmtId="165" fontId="2" fillId="0" borderId="0" xfId="0" applyNumberFormat="1" applyFont="1" applyProtection="1">
      <protection locked="0"/>
    </xf>
    <xf numFmtId="41" fontId="3" fillId="0" borderId="17" xfId="0" applyNumberFormat="1" applyFont="1" applyBorder="1"/>
    <xf numFmtId="0" fontId="2" fillId="0" borderId="9" xfId="0" applyFont="1" applyBorder="1" applyAlignment="1">
      <alignment horizontal="right"/>
    </xf>
    <xf numFmtId="167" fontId="3" fillId="0" borderId="0" xfId="4" applyNumberFormat="1" applyFont="1"/>
    <xf numFmtId="0" fontId="3" fillId="0" borderId="1" xfId="0" applyFont="1" applyBorder="1" applyAlignment="1">
      <alignment horizontal="right"/>
    </xf>
    <xf numFmtId="164" fontId="3" fillId="0" borderId="7" xfId="0" applyNumberFormat="1" applyFont="1" applyBorder="1"/>
    <xf numFmtId="0" fontId="3" fillId="0" borderId="3" xfId="0" applyFont="1" applyBorder="1" applyAlignment="1" applyProtection="1">
      <alignment horizontal="left"/>
      <protection locked="0"/>
    </xf>
    <xf numFmtId="0" fontId="3" fillId="0" borderId="17" xfId="0" applyFont="1" applyBorder="1"/>
    <xf numFmtId="0" fontId="3" fillId="0" borderId="15" xfId="0" applyFont="1" applyBorder="1" applyAlignment="1">
      <alignment wrapText="1"/>
    </xf>
    <xf numFmtId="0" fontId="3" fillId="0" borderId="15" xfId="0" applyFont="1" applyBorder="1"/>
    <xf numFmtId="0" fontId="2" fillId="0" borderId="7" xfId="0" applyFont="1" applyBorder="1"/>
    <xf numFmtId="0" fontId="2" fillId="0" borderId="4" xfId="0" applyFont="1" applyBorder="1"/>
    <xf numFmtId="0" fontId="12" fillId="0" borderId="0" xfId="0" applyFont="1"/>
    <xf numFmtId="0" fontId="2" fillId="0" borderId="0" xfId="0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168" fontId="3" fillId="0" borderId="0" xfId="0" quotePrefix="1" applyNumberFormat="1" applyFont="1" applyAlignment="1">
      <alignment horizontal="left"/>
    </xf>
    <xf numFmtId="0" fontId="3" fillId="3" borderId="18" xfId="0" applyFont="1" applyFill="1" applyBorder="1"/>
    <xf numFmtId="0" fontId="3" fillId="0" borderId="4" xfId="0" applyFont="1" applyBorder="1" applyAlignment="1">
      <alignment horizontal="center"/>
    </xf>
    <xf numFmtId="164" fontId="3" fillId="4" borderId="6" xfId="1" applyNumberFormat="1" applyFont="1" applyFill="1" applyBorder="1"/>
    <xf numFmtId="164" fontId="3" fillId="0" borderId="9" xfId="1" applyNumberFormat="1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8" xfId="1" quotePrefix="1" applyNumberFormat="1" applyFont="1" applyBorder="1" applyAlignment="1" applyProtection="1">
      <alignment horizontal="center"/>
      <protection locked="0"/>
    </xf>
    <xf numFmtId="1" fontId="2" fillId="0" borderId="9" xfId="1" quotePrefix="1" applyNumberFormat="1" applyFont="1" applyBorder="1" applyAlignment="1" applyProtection="1">
      <alignment horizontal="center"/>
      <protection locked="0"/>
    </xf>
    <xf numFmtId="1" fontId="2" fillId="0" borderId="7" xfId="1" quotePrefix="1" applyNumberFormat="1" applyFont="1" applyBorder="1" applyAlignment="1" applyProtection="1">
      <alignment horizontal="center"/>
      <protection locked="0"/>
    </xf>
  </cellXfs>
  <cellStyles count="5">
    <cellStyle name="Komma" xfId="1" builtinId="3"/>
    <cellStyle name="Link" xfId="2" builtinId="8"/>
    <cellStyle name="Normal" xfId="0" builtinId="0"/>
    <cellStyle name="Normal_Foranstaltninger" xfId="3" xr:uid="{00000000-0005-0000-0000-000003000000}"/>
    <cellStyle name="Pro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topLeftCell="A14" zoomScaleNormal="100" zoomScaleSheetLayoutView="100" workbookViewId="0">
      <selection activeCell="K62" sqref="K62"/>
    </sheetView>
  </sheetViews>
  <sheetFormatPr defaultColWidth="9.140625" defaultRowHeight="11.25"/>
  <cols>
    <col min="1" max="1" width="2.5703125" style="2" customWidth="1"/>
    <col min="2" max="2" width="10.140625" style="2" customWidth="1"/>
    <col min="3" max="3" width="13.42578125" style="2" customWidth="1"/>
    <col min="4" max="4" width="9.140625" style="2"/>
    <col min="5" max="5" width="15.140625" style="2" customWidth="1"/>
    <col min="6" max="6" width="10" style="2" customWidth="1"/>
    <col min="7" max="9" width="13.7109375" style="2" customWidth="1"/>
    <col min="10" max="10" width="2.140625" style="2" customWidth="1"/>
    <col min="11" max="16384" width="9.140625" style="2"/>
  </cols>
  <sheetData>
    <row r="1" spans="2:9" s="56" customFormat="1" ht="18">
      <c r="B1" s="54" t="s">
        <v>140</v>
      </c>
      <c r="C1" s="55"/>
      <c r="D1" s="55"/>
      <c r="E1" s="55"/>
      <c r="F1" s="55"/>
      <c r="G1" s="55"/>
      <c r="H1" s="55"/>
      <c r="I1" s="55"/>
    </row>
    <row r="2" spans="2:9" ht="12.75" customHeight="1">
      <c r="B2" s="162" t="s">
        <v>141</v>
      </c>
      <c r="C2" s="162"/>
      <c r="D2" s="162"/>
      <c r="E2" s="162"/>
      <c r="F2" s="162"/>
      <c r="G2" s="162"/>
      <c r="H2" s="162"/>
      <c r="I2" s="162"/>
    </row>
    <row r="3" spans="2:9" ht="12.75" customHeight="1">
      <c r="B3" s="162"/>
      <c r="C3" s="162"/>
      <c r="D3" s="162"/>
      <c r="E3" s="162"/>
      <c r="F3" s="162"/>
      <c r="G3" s="162"/>
      <c r="H3" s="162"/>
      <c r="I3" s="162"/>
    </row>
    <row r="4" spans="2:9" ht="12.75" hidden="1" customHeight="1">
      <c r="B4" s="1"/>
      <c r="C4" s="1"/>
      <c r="D4" s="1"/>
      <c r="E4" s="1"/>
      <c r="F4" s="1"/>
      <c r="G4" s="1"/>
      <c r="H4" s="1"/>
      <c r="I4" s="1"/>
    </row>
    <row r="5" spans="2:9" ht="12.75" customHeight="1">
      <c r="C5" s="154"/>
      <c r="D5" s="154"/>
      <c r="E5" s="154"/>
      <c r="F5" s="154"/>
      <c r="G5" s="154"/>
      <c r="H5" s="154"/>
      <c r="I5" s="154"/>
    </row>
    <row r="6" spans="2:9" ht="12.75" customHeight="1">
      <c r="B6" s="2" t="s">
        <v>132</v>
      </c>
      <c r="C6" s="3"/>
      <c r="D6" s="155">
        <v>2018</v>
      </c>
      <c r="E6" s="3"/>
      <c r="F6" s="5"/>
      <c r="G6" s="5"/>
      <c r="I6" s="3"/>
    </row>
    <row r="7" spans="2:9" ht="12.75" customHeight="1">
      <c r="C7" s="3"/>
      <c r="F7" s="24"/>
      <c r="G7" s="112"/>
      <c r="H7" s="4" t="s">
        <v>39</v>
      </c>
      <c r="I7" s="5"/>
    </row>
    <row r="8" spans="2:9" ht="12.75" customHeight="1">
      <c r="B8" s="2" t="s">
        <v>112</v>
      </c>
      <c r="C8" s="3"/>
      <c r="D8" s="37" t="s">
        <v>95</v>
      </c>
      <c r="G8" s="112" t="s">
        <v>63</v>
      </c>
      <c r="H8" s="112"/>
      <c r="I8" s="5"/>
    </row>
    <row r="9" spans="2:9" ht="12.75" customHeight="1">
      <c r="B9" s="1"/>
      <c r="C9" s="3"/>
      <c r="D9" s="37" t="s">
        <v>142</v>
      </c>
      <c r="G9" s="112" t="s">
        <v>63</v>
      </c>
      <c r="H9" s="112"/>
      <c r="I9" s="7"/>
    </row>
    <row r="10" spans="2:9" ht="3.6" customHeight="1">
      <c r="B10" s="10"/>
      <c r="C10" s="3"/>
      <c r="D10" s="3"/>
      <c r="E10" s="4"/>
      <c r="F10" s="3"/>
      <c r="G10" s="3"/>
      <c r="H10" s="3"/>
      <c r="I10" s="6"/>
    </row>
    <row r="11" spans="2:9" ht="12.75" customHeight="1">
      <c r="B11" s="2" t="s">
        <v>23</v>
      </c>
      <c r="D11" s="142"/>
      <c r="G11" s="9"/>
    </row>
    <row r="12" spans="2:9" ht="12.75" customHeight="1">
      <c r="B12" s="2" t="s">
        <v>65</v>
      </c>
      <c r="D12" s="156"/>
      <c r="G12" s="9"/>
      <c r="H12" s="9"/>
    </row>
    <row r="13" spans="2:9" ht="6.75" customHeight="1">
      <c r="B13" s="10"/>
      <c r="F13" s="9"/>
      <c r="G13" s="98"/>
    </row>
    <row r="14" spans="2:9" ht="12.75" customHeight="1">
      <c r="B14" s="10" t="s">
        <v>64</v>
      </c>
      <c r="D14" s="11"/>
      <c r="F14" s="12"/>
      <c r="G14" s="78"/>
    </row>
    <row r="15" spans="2:9" ht="12.75" customHeight="1">
      <c r="B15" s="2" t="s">
        <v>24</v>
      </c>
      <c r="D15" s="157"/>
      <c r="F15" s="83"/>
      <c r="G15" s="83"/>
      <c r="H15" s="4"/>
    </row>
    <row r="16" spans="2:9" ht="12.75" customHeight="1">
      <c r="B16" s="8"/>
      <c r="D16" s="2" t="s">
        <v>22</v>
      </c>
      <c r="G16" s="13"/>
      <c r="H16" s="82"/>
    </row>
    <row r="17" spans="2:9" ht="12.75" customHeight="1">
      <c r="B17" s="8"/>
      <c r="D17" s="2" t="s">
        <v>96</v>
      </c>
      <c r="G17" s="9"/>
      <c r="H17" s="82"/>
    </row>
    <row r="18" spans="2:9" ht="6.2" customHeight="1">
      <c r="B18" s="16"/>
      <c r="C18" s="17"/>
      <c r="D18" s="18"/>
      <c r="E18" s="18"/>
      <c r="F18" s="18"/>
      <c r="G18" s="18"/>
      <c r="H18" s="18"/>
      <c r="I18" s="18"/>
    </row>
    <row r="19" spans="2:9" ht="18.75" customHeight="1">
      <c r="B19" s="19">
        <v>1</v>
      </c>
      <c r="C19" s="3" t="s">
        <v>115</v>
      </c>
      <c r="I19" s="20"/>
    </row>
    <row r="20" spans="2:9" ht="12.75" customHeight="1">
      <c r="B20" s="21"/>
      <c r="C20" s="3" t="s">
        <v>116</v>
      </c>
      <c r="I20" s="22" t="s">
        <v>1</v>
      </c>
    </row>
    <row r="21" spans="2:9" ht="12.6" customHeight="1">
      <c r="B21" s="21"/>
      <c r="C21" s="2" t="s">
        <v>69</v>
      </c>
      <c r="I21" s="123">
        <v>0</v>
      </c>
    </row>
    <row r="22" spans="2:9" ht="12.6" customHeight="1">
      <c r="B22" s="21"/>
      <c r="C22" s="2" t="s">
        <v>68</v>
      </c>
      <c r="I22" s="123">
        <v>0</v>
      </c>
    </row>
    <row r="23" spans="2:9" ht="12.6" customHeight="1">
      <c r="B23" s="21"/>
      <c r="C23" s="2" t="s">
        <v>123</v>
      </c>
      <c r="I23" s="123">
        <v>0</v>
      </c>
    </row>
    <row r="24" spans="2:9" ht="12.6" customHeight="1">
      <c r="B24" s="21"/>
      <c r="C24" s="2" t="s">
        <v>135</v>
      </c>
      <c r="I24" s="123">
        <v>0</v>
      </c>
    </row>
    <row r="25" spans="2:9" ht="12.6" customHeight="1">
      <c r="B25" s="21"/>
      <c r="C25" s="2" t="s">
        <v>66</v>
      </c>
      <c r="I25" s="123">
        <v>0</v>
      </c>
    </row>
    <row r="26" spans="2:9" ht="12.6" customHeight="1">
      <c r="B26" s="21"/>
      <c r="C26" s="2" t="s">
        <v>134</v>
      </c>
      <c r="I26" s="123">
        <v>0</v>
      </c>
    </row>
    <row r="27" spans="2:9" ht="12.6" customHeight="1">
      <c r="B27" s="21"/>
      <c r="C27" s="2" t="s">
        <v>133</v>
      </c>
      <c r="I27" s="123">
        <v>0</v>
      </c>
    </row>
    <row r="28" spans="2:9" ht="12.6" customHeight="1">
      <c r="B28" s="21"/>
      <c r="C28" s="2" t="s">
        <v>149</v>
      </c>
      <c r="I28" s="123">
        <v>0</v>
      </c>
    </row>
    <row r="29" spans="2:9" ht="12.6" customHeight="1">
      <c r="B29" s="21"/>
      <c r="C29" s="137" t="s">
        <v>94</v>
      </c>
      <c r="I29" s="123">
        <v>0</v>
      </c>
    </row>
    <row r="30" spans="2:9" ht="12.6" customHeight="1">
      <c r="B30" s="21"/>
      <c r="C30" s="2" t="s">
        <v>67</v>
      </c>
      <c r="I30" s="123">
        <v>0</v>
      </c>
    </row>
    <row r="31" spans="2:9" ht="12.6" customHeight="1">
      <c r="B31" s="21"/>
      <c r="C31" s="2" t="s">
        <v>114</v>
      </c>
      <c r="I31" s="123">
        <v>0</v>
      </c>
    </row>
    <row r="32" spans="2:9" ht="15" customHeight="1" thickBot="1">
      <c r="B32" s="21"/>
      <c r="C32" s="3" t="s">
        <v>0</v>
      </c>
      <c r="H32" s="15"/>
      <c r="I32" s="124">
        <f>SUM(I21:I31)</f>
        <v>0</v>
      </c>
    </row>
    <row r="33" spans="2:9" ht="7.5" customHeight="1" thickTop="1">
      <c r="B33" s="21"/>
      <c r="H33" s="15"/>
      <c r="I33" s="59"/>
    </row>
    <row r="34" spans="2:9" ht="12.75" customHeight="1">
      <c r="B34" s="19">
        <v>2</v>
      </c>
      <c r="C34" s="3" t="s">
        <v>117</v>
      </c>
      <c r="H34" s="15"/>
      <c r="I34" s="59"/>
    </row>
    <row r="35" spans="2:9">
      <c r="B35" s="21"/>
      <c r="C35" s="3" t="s">
        <v>118</v>
      </c>
      <c r="H35" s="15"/>
      <c r="I35" s="105"/>
    </row>
    <row r="36" spans="2:9" ht="12.6" customHeight="1">
      <c r="B36" s="21"/>
      <c r="C36" s="2" t="s">
        <v>69</v>
      </c>
      <c r="H36" s="15"/>
      <c r="I36" s="125">
        <v>0</v>
      </c>
    </row>
    <row r="37" spans="2:9" ht="12.6" customHeight="1">
      <c r="B37" s="21"/>
      <c r="C37" s="2" t="s">
        <v>68</v>
      </c>
      <c r="H37" s="15"/>
      <c r="I37" s="125">
        <v>0</v>
      </c>
    </row>
    <row r="38" spans="2:9" ht="12.6" customHeight="1">
      <c r="B38" s="21"/>
      <c r="C38" s="2" t="s">
        <v>123</v>
      </c>
      <c r="H38" s="15"/>
      <c r="I38" s="125">
        <v>0</v>
      </c>
    </row>
    <row r="39" spans="2:9" ht="12.6" customHeight="1">
      <c r="B39" s="21"/>
      <c r="C39" s="2" t="s">
        <v>135</v>
      </c>
      <c r="H39" s="15"/>
      <c r="I39" s="125">
        <v>0</v>
      </c>
    </row>
    <row r="40" spans="2:9" ht="12.6" customHeight="1">
      <c r="B40" s="21"/>
      <c r="C40" s="2" t="s">
        <v>66</v>
      </c>
      <c r="F40" s="25"/>
      <c r="H40" s="44"/>
      <c r="I40" s="125">
        <v>0</v>
      </c>
    </row>
    <row r="41" spans="2:9" ht="12.6" customHeight="1">
      <c r="B41" s="21"/>
      <c r="C41" s="2" t="s">
        <v>134</v>
      </c>
      <c r="F41" s="25"/>
      <c r="H41" s="44"/>
      <c r="I41" s="125">
        <v>0</v>
      </c>
    </row>
    <row r="42" spans="2:9" ht="12.6" customHeight="1">
      <c r="B42" s="21"/>
      <c r="C42" s="2" t="s">
        <v>133</v>
      </c>
      <c r="F42" s="25"/>
      <c r="H42" s="44"/>
      <c r="I42" s="125">
        <v>0</v>
      </c>
    </row>
    <row r="43" spans="2:9" ht="12.6" customHeight="1">
      <c r="B43" s="21"/>
      <c r="C43" s="2" t="s">
        <v>149</v>
      </c>
      <c r="F43" s="25"/>
      <c r="H43" s="44"/>
      <c r="I43" s="125">
        <v>0</v>
      </c>
    </row>
    <row r="44" spans="2:9" ht="12.6" customHeight="1">
      <c r="B44" s="21"/>
      <c r="C44" s="137" t="s">
        <v>94</v>
      </c>
      <c r="F44" s="25"/>
      <c r="H44" s="44"/>
      <c r="I44" s="125">
        <v>0</v>
      </c>
    </row>
    <row r="45" spans="2:9" ht="12.6" customHeight="1">
      <c r="B45" s="21"/>
      <c r="C45" s="2" t="s">
        <v>67</v>
      </c>
      <c r="F45" s="25"/>
      <c r="H45" s="44"/>
      <c r="I45" s="125">
        <v>0</v>
      </c>
    </row>
    <row r="46" spans="2:9" ht="12.6" customHeight="1">
      <c r="B46" s="21"/>
      <c r="C46" s="2" t="s">
        <v>114</v>
      </c>
      <c r="F46" s="25"/>
      <c r="H46" s="44"/>
      <c r="I46" s="125">
        <v>0</v>
      </c>
    </row>
    <row r="47" spans="2:9" ht="15" customHeight="1" thickBot="1">
      <c r="B47" s="21"/>
      <c r="C47" s="3" t="s">
        <v>0</v>
      </c>
      <c r="F47" s="25"/>
      <c r="H47" s="44"/>
      <c r="I47" s="126">
        <f>SUM(I36:I46)</f>
        <v>0</v>
      </c>
    </row>
    <row r="48" spans="2:9" ht="6.2" customHeight="1" thickTop="1">
      <c r="B48" s="21"/>
      <c r="H48" s="15"/>
      <c r="I48" s="59"/>
    </row>
    <row r="49" spans="2:9" ht="12.75" customHeight="1">
      <c r="B49" s="19">
        <v>3</v>
      </c>
      <c r="C49" s="3" t="s">
        <v>27</v>
      </c>
      <c r="H49" s="15"/>
      <c r="I49" s="59"/>
    </row>
    <row r="50" spans="2:9" ht="12.6" customHeight="1">
      <c r="B50" s="21"/>
      <c r="C50" s="2" t="s">
        <v>69</v>
      </c>
      <c r="H50" s="15"/>
      <c r="I50" s="127">
        <f t="shared" ref="I50:I60" si="0">I21-I36</f>
        <v>0</v>
      </c>
    </row>
    <row r="51" spans="2:9" ht="12.6" customHeight="1">
      <c r="B51" s="21"/>
      <c r="C51" s="2" t="s">
        <v>68</v>
      </c>
      <c r="H51" s="15"/>
      <c r="I51" s="127">
        <f t="shared" si="0"/>
        <v>0</v>
      </c>
    </row>
    <row r="52" spans="2:9" ht="12.6" customHeight="1">
      <c r="B52" s="21"/>
      <c r="C52" s="2" t="s">
        <v>123</v>
      </c>
      <c r="H52" s="15"/>
      <c r="I52" s="127">
        <f t="shared" si="0"/>
        <v>0</v>
      </c>
    </row>
    <row r="53" spans="2:9" ht="12.6" customHeight="1">
      <c r="B53" s="21"/>
      <c r="C53" s="2" t="s">
        <v>135</v>
      </c>
      <c r="H53" s="15"/>
      <c r="I53" s="127">
        <f t="shared" si="0"/>
        <v>0</v>
      </c>
    </row>
    <row r="54" spans="2:9" ht="12.6" customHeight="1">
      <c r="B54" s="21"/>
      <c r="C54" s="2" t="s">
        <v>66</v>
      </c>
      <c r="H54" s="15"/>
      <c r="I54" s="127">
        <f t="shared" si="0"/>
        <v>0</v>
      </c>
    </row>
    <row r="55" spans="2:9" ht="12.6" customHeight="1">
      <c r="B55" s="21"/>
      <c r="C55" s="2" t="s">
        <v>134</v>
      </c>
      <c r="H55" s="15"/>
      <c r="I55" s="127">
        <f t="shared" si="0"/>
        <v>0</v>
      </c>
    </row>
    <row r="56" spans="2:9" ht="12.6" customHeight="1">
      <c r="B56" s="21"/>
      <c r="C56" s="2" t="s">
        <v>133</v>
      </c>
      <c r="H56" s="15"/>
      <c r="I56" s="127">
        <f t="shared" si="0"/>
        <v>0</v>
      </c>
    </row>
    <row r="57" spans="2:9" ht="12.6" customHeight="1">
      <c r="B57" s="21"/>
      <c r="C57" s="2" t="s">
        <v>149</v>
      </c>
      <c r="H57" s="15"/>
      <c r="I57" s="127">
        <f t="shared" si="0"/>
        <v>0</v>
      </c>
    </row>
    <row r="58" spans="2:9" ht="12.6" customHeight="1">
      <c r="B58" s="21"/>
      <c r="C58" s="137" t="s">
        <v>94</v>
      </c>
      <c r="H58" s="15"/>
      <c r="I58" s="127">
        <f t="shared" si="0"/>
        <v>0</v>
      </c>
    </row>
    <row r="59" spans="2:9" ht="12.6" customHeight="1">
      <c r="B59" s="21"/>
      <c r="C59" s="2" t="s">
        <v>67</v>
      </c>
      <c r="H59" s="15"/>
      <c r="I59" s="127">
        <f t="shared" si="0"/>
        <v>0</v>
      </c>
    </row>
    <row r="60" spans="2:9" ht="12.6" customHeight="1">
      <c r="B60" s="21"/>
      <c r="C60" s="2" t="s">
        <v>114</v>
      </c>
      <c r="H60" s="15"/>
      <c r="I60" s="127">
        <f t="shared" si="0"/>
        <v>0</v>
      </c>
    </row>
    <row r="61" spans="2:9" ht="15" customHeight="1" thickBot="1">
      <c r="B61" s="21"/>
      <c r="C61" s="3" t="s">
        <v>0</v>
      </c>
      <c r="H61" s="15"/>
      <c r="I61" s="126">
        <f>SUM(I50:I60)</f>
        <v>0</v>
      </c>
    </row>
    <row r="62" spans="2:9" ht="6.2" customHeight="1" thickTop="1">
      <c r="B62" s="51"/>
      <c r="C62" s="17"/>
      <c r="D62" s="18"/>
      <c r="E62" s="18"/>
      <c r="F62" s="18"/>
      <c r="G62" s="18"/>
      <c r="H62" s="87"/>
      <c r="I62" s="114"/>
    </row>
    <row r="63" spans="2:9" ht="12.75" customHeight="1">
      <c r="C63" s="3"/>
      <c r="H63" s="15"/>
      <c r="I63" s="113"/>
    </row>
    <row r="64" spans="2:9" ht="12.75" hidden="1" customHeight="1">
      <c r="B64" s="18"/>
      <c r="C64" s="18"/>
      <c r="D64" s="18"/>
      <c r="E64" s="18"/>
      <c r="F64" s="18"/>
      <c r="G64" s="18"/>
      <c r="H64" s="87"/>
      <c r="I64" s="87"/>
    </row>
    <row r="65" spans="2:11" ht="12.75" customHeight="1">
      <c r="B65" s="26">
        <v>4</v>
      </c>
      <c r="C65" s="27" t="s">
        <v>74</v>
      </c>
      <c r="D65" s="28"/>
      <c r="E65" s="28"/>
      <c r="F65" s="28"/>
      <c r="G65" s="28"/>
      <c r="H65" s="106"/>
      <c r="I65" s="107"/>
    </row>
    <row r="66" spans="2:11" ht="12.75" customHeight="1">
      <c r="B66" s="21"/>
      <c r="F66" s="24" t="s">
        <v>136</v>
      </c>
      <c r="G66" s="24" t="s">
        <v>2</v>
      </c>
      <c r="H66" s="100" t="s">
        <v>3</v>
      </c>
      <c r="I66" s="101" t="s">
        <v>56</v>
      </c>
      <c r="K66" s="25"/>
    </row>
    <row r="67" spans="2:11" ht="12.75" customHeight="1">
      <c r="B67" s="21"/>
      <c r="C67" s="2" t="s">
        <v>26</v>
      </c>
      <c r="F67" s="24"/>
      <c r="G67" s="30"/>
      <c r="H67" s="46">
        <v>0</v>
      </c>
      <c r="I67" s="45">
        <f>IFERROR(H67*1000/$H$17,0)</f>
        <v>0</v>
      </c>
    </row>
    <row r="68" spans="2:11" ht="12.75" customHeight="1">
      <c r="B68" s="21"/>
      <c r="C68" s="2" t="s">
        <v>73</v>
      </c>
      <c r="F68" s="24"/>
      <c r="G68" s="13"/>
      <c r="H68" s="108">
        <v>0</v>
      </c>
      <c r="I68" s="45">
        <f t="shared" ref="I68:I69" si="1">IFERROR(H68*1000/$H$17,0)</f>
        <v>0</v>
      </c>
    </row>
    <row r="69" spans="2:11" ht="12.75" customHeight="1">
      <c r="B69" s="21"/>
      <c r="C69" s="2" t="s">
        <v>4</v>
      </c>
      <c r="F69" s="24"/>
      <c r="G69" s="31"/>
      <c r="H69" s="46">
        <v>0</v>
      </c>
      <c r="I69" s="45">
        <f t="shared" si="1"/>
        <v>0</v>
      </c>
    </row>
    <row r="70" spans="2:11" ht="12.75" customHeight="1">
      <c r="B70" s="32"/>
      <c r="C70" s="18"/>
      <c r="D70" s="18"/>
      <c r="E70" s="18"/>
      <c r="F70" s="18"/>
      <c r="G70" s="33"/>
      <c r="H70" s="109"/>
      <c r="I70" s="95"/>
    </row>
    <row r="71" spans="2:11" hidden="1"/>
  </sheetData>
  <mergeCells count="1">
    <mergeCell ref="B2:I3"/>
  </mergeCells>
  <phoneticPr fontId="0" type="noConversion"/>
  <pageMargins left="0.39370078740157483" right="0.19685039370078741" top="0.39370078740157483" bottom="0.39370078740157483" header="0.11811023622047245" footer="0.39370078740157483"/>
  <pageSetup paperSize="9" scale="95" orientation="portrait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56"/>
  <sheetViews>
    <sheetView zoomScaleNormal="100" zoomScaleSheetLayoutView="100" workbookViewId="0">
      <selection activeCell="I21" sqref="I21"/>
    </sheetView>
  </sheetViews>
  <sheetFormatPr defaultColWidth="9.140625" defaultRowHeight="11.25"/>
  <cols>
    <col min="1" max="1" width="2.5703125" style="2" customWidth="1"/>
    <col min="2" max="2" width="5.42578125" style="2" customWidth="1"/>
    <col min="3" max="3" width="25.7109375" style="2" customWidth="1"/>
    <col min="4" max="5" width="10.85546875" style="2" customWidth="1"/>
    <col min="6" max="6" width="12.7109375" style="2" customWidth="1"/>
    <col min="7" max="7" width="7.7109375" style="2" customWidth="1"/>
    <col min="8" max="9" width="12.7109375" style="2" customWidth="1"/>
    <col min="10" max="10" width="2.140625" style="2" customWidth="1"/>
    <col min="11" max="16384" width="9.140625" style="2"/>
  </cols>
  <sheetData>
    <row r="1" spans="2:9" ht="12.75" customHeight="1"/>
    <row r="2" spans="2:9" ht="12.75" customHeight="1">
      <c r="B2" s="5">
        <v>5</v>
      </c>
      <c r="C2" s="3" t="s">
        <v>28</v>
      </c>
      <c r="I2" s="3">
        <f>'Punkt 1-4'!D6</f>
        <v>2018</v>
      </c>
    </row>
    <row r="3" spans="2:9" ht="12.75" customHeight="1">
      <c r="I3" s="18"/>
    </row>
    <row r="4" spans="2:9" ht="18.75" customHeight="1">
      <c r="B4" s="26" t="s">
        <v>75</v>
      </c>
      <c r="C4" s="27" t="s">
        <v>82</v>
      </c>
      <c r="D4" s="28"/>
      <c r="E4" s="28"/>
      <c r="F4" s="28"/>
      <c r="G4" s="35"/>
      <c r="H4" s="28"/>
      <c r="I4" s="144" t="s">
        <v>39</v>
      </c>
    </row>
    <row r="5" spans="2:9" ht="12.75" customHeight="1">
      <c r="B5" s="21"/>
      <c r="C5" s="2" t="s">
        <v>41</v>
      </c>
      <c r="H5" s="112" t="s">
        <v>63</v>
      </c>
      <c r="I5" s="153"/>
    </row>
    <row r="6" spans="2:9" ht="12.75" customHeight="1">
      <c r="B6" s="36"/>
      <c r="C6" s="37" t="s">
        <v>41</v>
      </c>
      <c r="D6" s="3"/>
      <c r="H6" s="112" t="s">
        <v>63</v>
      </c>
      <c r="I6" s="84"/>
    </row>
    <row r="7" spans="2:9" ht="12.75" customHeight="1">
      <c r="B7" s="36"/>
      <c r="C7" s="37" t="s">
        <v>41</v>
      </c>
      <c r="H7" s="112" t="s">
        <v>63</v>
      </c>
      <c r="I7" s="84"/>
    </row>
    <row r="8" spans="2:9" ht="12.75" customHeight="1">
      <c r="B8" s="36"/>
      <c r="C8" s="2" t="s">
        <v>143</v>
      </c>
      <c r="H8" s="39"/>
      <c r="I8" s="99"/>
    </row>
    <row r="9" spans="2:9" ht="12.75" customHeight="1">
      <c r="B9" s="36"/>
      <c r="C9" s="2" t="s">
        <v>144</v>
      </c>
      <c r="H9" s="9"/>
      <c r="I9" s="99"/>
    </row>
    <row r="10" spans="2:9" ht="12.75" customHeight="1">
      <c r="B10" s="36"/>
      <c r="H10" s="9"/>
      <c r="I10" s="99"/>
    </row>
    <row r="11" spans="2:9" ht="12.75" customHeight="1">
      <c r="B11" s="21"/>
      <c r="H11" s="163" t="s">
        <v>5</v>
      </c>
      <c r="I11" s="164"/>
    </row>
    <row r="12" spans="2:9" ht="22.5">
      <c r="B12" s="21"/>
      <c r="C12" s="2" t="s">
        <v>128</v>
      </c>
      <c r="H12" s="40" t="s">
        <v>6</v>
      </c>
      <c r="I12" s="41" t="s">
        <v>7</v>
      </c>
    </row>
    <row r="13" spans="2:9" ht="15" customHeight="1">
      <c r="B13" s="21"/>
      <c r="C13" s="2" t="s">
        <v>148</v>
      </c>
      <c r="H13" s="46">
        <v>0</v>
      </c>
      <c r="I13" s="161">
        <v>0</v>
      </c>
    </row>
    <row r="14" spans="2:9" ht="15" customHeight="1" thickBot="1">
      <c r="B14" s="21"/>
      <c r="C14" s="2" t="s">
        <v>30</v>
      </c>
      <c r="H14" s="42">
        <f>SUM(H13:H13)</f>
        <v>0</v>
      </c>
      <c r="I14" s="43">
        <f>SUM(I13:I13)</f>
        <v>0</v>
      </c>
    </row>
    <row r="15" spans="2:9" ht="12.75" customHeight="1" thickTop="1">
      <c r="B15" s="21"/>
      <c r="H15" s="44"/>
      <c r="I15" s="45"/>
    </row>
    <row r="16" spans="2:9" ht="12.75" customHeight="1">
      <c r="B16" s="21"/>
      <c r="C16" s="2" t="s">
        <v>8</v>
      </c>
      <c r="H16" s="46"/>
      <c r="I16" s="47"/>
    </row>
    <row r="17" spans="2:9" ht="12.75" customHeight="1">
      <c r="B17" s="21"/>
      <c r="C17" s="9" t="s">
        <v>32</v>
      </c>
      <c r="H17" s="46">
        <v>0</v>
      </c>
      <c r="I17" s="47"/>
    </row>
    <row r="18" spans="2:9" ht="12.75" customHeight="1">
      <c r="B18" s="21"/>
      <c r="C18" s="9" t="s">
        <v>31</v>
      </c>
      <c r="H18" s="46">
        <v>0</v>
      </c>
      <c r="I18" s="47"/>
    </row>
    <row r="19" spans="2:9" ht="12.75" customHeight="1">
      <c r="B19" s="21"/>
      <c r="C19" s="9" t="s">
        <v>33</v>
      </c>
      <c r="H19" s="46">
        <v>0</v>
      </c>
      <c r="I19" s="47"/>
    </row>
    <row r="20" spans="2:9" ht="12.75" customHeight="1">
      <c r="B20" s="21"/>
      <c r="C20" s="2" t="s">
        <v>129</v>
      </c>
      <c r="H20" s="44">
        <v>0</v>
      </c>
      <c r="I20" s="47"/>
    </row>
    <row r="21" spans="2:9" ht="12.75" customHeight="1">
      <c r="B21" s="21"/>
      <c r="C21" s="2" t="s">
        <v>29</v>
      </c>
      <c r="H21" s="46">
        <f>+H14-SUM(H17:H20)</f>
        <v>0</v>
      </c>
      <c r="I21" s="139">
        <f>+I14-SUM(I17:I20)</f>
        <v>0</v>
      </c>
    </row>
    <row r="22" spans="2:9" ht="15" customHeight="1" thickBot="1">
      <c r="B22" s="21"/>
      <c r="C22" s="2" t="s">
        <v>9</v>
      </c>
      <c r="F22" s="14">
        <f>I22-H22</f>
        <v>0</v>
      </c>
      <c r="G22" s="48"/>
      <c r="H22" s="49">
        <f>SUM(H16:H21)</f>
        <v>0</v>
      </c>
      <c r="I22" s="50">
        <f>SUM(I17:I21)</f>
        <v>0</v>
      </c>
    </row>
    <row r="23" spans="2:9" ht="12.75" customHeight="1" thickTop="1">
      <c r="B23" s="21"/>
      <c r="I23" s="20"/>
    </row>
    <row r="24" spans="2:9" ht="12.75" customHeight="1">
      <c r="B24" s="21"/>
      <c r="H24" s="163" t="s">
        <v>5</v>
      </c>
      <c r="I24" s="164"/>
    </row>
    <row r="25" spans="2:9" ht="22.5">
      <c r="B25" s="21"/>
      <c r="G25" s="40" t="s">
        <v>124</v>
      </c>
      <c r="H25" s="40" t="s">
        <v>6</v>
      </c>
      <c r="I25" s="41" t="s">
        <v>7</v>
      </c>
    </row>
    <row r="26" spans="2:9" ht="12.75" customHeight="1">
      <c r="B26" s="21"/>
      <c r="C26" s="2" t="s">
        <v>34</v>
      </c>
      <c r="H26" s="46"/>
      <c r="I26" s="47"/>
    </row>
    <row r="27" spans="2:9" ht="12.75" customHeight="1">
      <c r="B27" s="21"/>
      <c r="C27" s="2" t="s">
        <v>35</v>
      </c>
      <c r="E27" s="9"/>
      <c r="G27" s="145"/>
      <c r="H27" s="46"/>
      <c r="I27" s="47"/>
    </row>
    <row r="28" spans="2:9" ht="12.75" customHeight="1">
      <c r="B28" s="21"/>
      <c r="E28" s="9"/>
      <c r="H28" s="46"/>
      <c r="I28" s="47"/>
    </row>
    <row r="29" spans="2:9" ht="15" customHeight="1" thickBot="1">
      <c r="B29" s="21"/>
      <c r="C29" s="2" t="s">
        <v>9</v>
      </c>
      <c r="F29" s="14">
        <f>I29-H29</f>
        <v>0</v>
      </c>
      <c r="G29" s="48"/>
      <c r="H29" s="49">
        <f>SUM(H26:H28)</f>
        <v>0</v>
      </c>
      <c r="I29" s="50">
        <f>SUM(I26:I28)</f>
        <v>0</v>
      </c>
    </row>
    <row r="30" spans="2:9" ht="12.75" customHeight="1" thickTop="1">
      <c r="B30" s="51"/>
      <c r="C30" s="18"/>
      <c r="D30" s="18"/>
      <c r="E30" s="18"/>
      <c r="F30" s="87"/>
      <c r="G30" s="18"/>
      <c r="H30" s="140"/>
      <c r="I30" s="95"/>
    </row>
    <row r="31" spans="2:9" ht="12.75" customHeight="1">
      <c r="F31" s="15"/>
      <c r="H31" s="44"/>
      <c r="I31" s="44"/>
    </row>
    <row r="32" spans="2:9" ht="12.75" customHeight="1"/>
    <row r="33" spans="2:9" ht="18.75" customHeight="1">
      <c r="B33" s="26" t="s">
        <v>76</v>
      </c>
      <c r="C33" s="27" t="s">
        <v>79</v>
      </c>
      <c r="D33" s="28"/>
      <c r="E33" s="28"/>
      <c r="F33" s="28"/>
      <c r="G33" s="35"/>
      <c r="H33" s="28"/>
      <c r="I33" s="29"/>
    </row>
    <row r="34" spans="2:9" ht="12.75" customHeight="1">
      <c r="B34" s="36"/>
      <c r="C34" s="37"/>
      <c r="H34" s="38"/>
      <c r="I34" s="84" t="s">
        <v>39</v>
      </c>
    </row>
    <row r="35" spans="2:9" ht="12.75" customHeight="1">
      <c r="B35" s="36"/>
      <c r="C35" s="2" t="s">
        <v>143</v>
      </c>
      <c r="H35" s="39"/>
      <c r="I35" s="22"/>
    </row>
    <row r="36" spans="2:9" ht="12.75" customHeight="1">
      <c r="B36" s="36"/>
      <c r="C36" s="2" t="s">
        <v>144</v>
      </c>
      <c r="H36" s="9"/>
      <c r="I36" s="22"/>
    </row>
    <row r="37" spans="2:9" ht="12.75" customHeight="1">
      <c r="B37" s="36"/>
      <c r="H37" s="9"/>
      <c r="I37" s="22"/>
    </row>
    <row r="38" spans="2:9" ht="12.75" customHeight="1">
      <c r="B38" s="21"/>
      <c r="H38" s="163" t="s">
        <v>5</v>
      </c>
      <c r="I38" s="164"/>
    </row>
    <row r="39" spans="2:9" ht="22.5">
      <c r="B39" s="21"/>
      <c r="H39" s="40" t="s">
        <v>6</v>
      </c>
      <c r="I39" s="41" t="s">
        <v>7</v>
      </c>
    </row>
    <row r="40" spans="2:9" ht="15" customHeight="1" thickBot="1">
      <c r="B40" s="21"/>
      <c r="C40" s="2" t="s">
        <v>30</v>
      </c>
      <c r="H40" s="42">
        <v>0</v>
      </c>
      <c r="I40" s="43"/>
    </row>
    <row r="41" spans="2:9" ht="12.75" customHeight="1" thickTop="1">
      <c r="B41" s="21"/>
      <c r="I41" s="20"/>
    </row>
    <row r="42" spans="2:9" ht="12.75" customHeight="1">
      <c r="B42" s="21"/>
      <c r="C42" s="2" t="s">
        <v>8</v>
      </c>
      <c r="E42" s="9"/>
      <c r="H42" s="46"/>
      <c r="I42" s="47"/>
    </row>
    <row r="43" spans="2:9" ht="12.75" customHeight="1">
      <c r="B43" s="21"/>
      <c r="C43" s="2" t="s">
        <v>129</v>
      </c>
      <c r="H43" s="44">
        <v>0</v>
      </c>
      <c r="I43" s="47"/>
    </row>
    <row r="44" spans="2:9" ht="12.75" customHeight="1">
      <c r="B44" s="21"/>
      <c r="C44" s="2" t="s">
        <v>29</v>
      </c>
      <c r="H44" s="46">
        <f>+H40-H43</f>
        <v>0</v>
      </c>
      <c r="I44" s="47"/>
    </row>
    <row r="45" spans="2:9" ht="15" customHeight="1" thickBot="1">
      <c r="B45" s="21"/>
      <c r="C45" s="2" t="s">
        <v>9</v>
      </c>
      <c r="F45" s="49">
        <f>I45-H45</f>
        <v>0</v>
      </c>
      <c r="G45" s="48"/>
      <c r="H45" s="14">
        <f>SUM(H42:H44)</f>
        <v>0</v>
      </c>
      <c r="I45" s="53">
        <f>SUM(I42:I44)</f>
        <v>0</v>
      </c>
    </row>
    <row r="46" spans="2:9" ht="12.75" customHeight="1" thickTop="1">
      <c r="B46" s="21"/>
      <c r="I46" s="20"/>
    </row>
    <row r="47" spans="2:9" ht="12.75" customHeight="1">
      <c r="B47" s="21"/>
      <c r="G47" s="112" t="s">
        <v>126</v>
      </c>
      <c r="H47" s="163" t="s">
        <v>5</v>
      </c>
      <c r="I47" s="164"/>
    </row>
    <row r="48" spans="2:9" ht="12.75" customHeight="1">
      <c r="B48" s="21"/>
      <c r="G48" s="146" t="s">
        <v>125</v>
      </c>
      <c r="H48" s="40" t="s">
        <v>6</v>
      </c>
      <c r="I48" s="41" t="s">
        <v>7</v>
      </c>
    </row>
    <row r="49" spans="2:9" ht="12.75" customHeight="1">
      <c r="B49" s="21"/>
      <c r="C49" s="2" t="s">
        <v>34</v>
      </c>
      <c r="H49" s="46"/>
      <c r="I49" s="47"/>
    </row>
    <row r="50" spans="2:9" ht="12.75" customHeight="1">
      <c r="B50" s="21"/>
      <c r="C50" s="2" t="s">
        <v>35</v>
      </c>
      <c r="E50" s="9"/>
      <c r="G50" s="145"/>
      <c r="H50" s="46">
        <v>0</v>
      </c>
      <c r="I50" s="47"/>
    </row>
    <row r="51" spans="2:9">
      <c r="B51" s="21"/>
      <c r="E51" s="9"/>
      <c r="H51" s="46"/>
      <c r="I51" s="47"/>
    </row>
    <row r="52" spans="2:9" ht="12.75" customHeight="1">
      <c r="B52" s="21"/>
      <c r="E52" s="9"/>
      <c r="H52" s="46"/>
      <c r="I52" s="47"/>
    </row>
    <row r="53" spans="2:9" ht="15" customHeight="1" thickBot="1">
      <c r="B53" s="21"/>
      <c r="C53" s="2" t="s">
        <v>9</v>
      </c>
      <c r="F53" s="49">
        <f>I53-H53</f>
        <v>0</v>
      </c>
      <c r="G53" s="48"/>
      <c r="H53" s="14">
        <f>SUM(H49:H52)</f>
        <v>0</v>
      </c>
      <c r="I53" s="53">
        <f>SUM(I49:I52)</f>
        <v>0</v>
      </c>
    </row>
    <row r="54" spans="2:9" ht="12.75" customHeight="1" thickTop="1">
      <c r="B54" s="51"/>
      <c r="C54" s="18"/>
      <c r="D54" s="18"/>
      <c r="E54" s="34"/>
      <c r="F54" s="18"/>
      <c r="G54" s="18"/>
      <c r="H54" s="118"/>
      <c r="I54" s="139"/>
    </row>
    <row r="55" spans="2:9" ht="12.75" customHeight="1">
      <c r="E55" s="9"/>
      <c r="H55" s="46"/>
      <c r="I55" s="46"/>
    </row>
    <row r="56" spans="2:9" ht="12.75" customHeight="1">
      <c r="B56" s="9"/>
      <c r="F56" s="15"/>
      <c r="H56" s="44"/>
      <c r="I56" s="44"/>
    </row>
  </sheetData>
  <mergeCells count="4">
    <mergeCell ref="H11:I11"/>
    <mergeCell ref="H24:I24"/>
    <mergeCell ref="H38:I38"/>
    <mergeCell ref="H47:I47"/>
  </mergeCells>
  <phoneticPr fontId="0" type="noConversion"/>
  <pageMargins left="0.39370078740157483" right="0.19685039370078741" top="0.39370078740157483" bottom="0.39370078740157483" header="0.11811023622047245" footer="0.39370078740157483"/>
  <pageSetup paperSize="9" scale="95" orientation="portrait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9"/>
  <sheetViews>
    <sheetView zoomScaleNormal="100" zoomScaleSheetLayoutView="115" workbookViewId="0">
      <selection activeCell="I22" sqref="I22"/>
    </sheetView>
  </sheetViews>
  <sheetFormatPr defaultColWidth="9.140625" defaultRowHeight="11.25"/>
  <cols>
    <col min="1" max="1" width="2.5703125" style="2" customWidth="1"/>
    <col min="2" max="2" width="5.42578125" style="2" customWidth="1"/>
    <col min="3" max="3" width="25.7109375" style="2" customWidth="1"/>
    <col min="4" max="5" width="10.85546875" style="2" customWidth="1"/>
    <col min="6" max="6" width="12.7109375" style="2" customWidth="1"/>
    <col min="7" max="7" width="7.7109375" style="2" customWidth="1"/>
    <col min="8" max="9" width="12.7109375" style="2" customWidth="1"/>
    <col min="10" max="10" width="2.140625" style="2" customWidth="1"/>
    <col min="11" max="16384" width="9.140625" style="2"/>
  </cols>
  <sheetData>
    <row r="1" spans="2:9" ht="12.75" customHeight="1"/>
    <row r="2" spans="2:9" ht="12.75" customHeight="1">
      <c r="B2" s="5">
        <v>5</v>
      </c>
      <c r="C2" s="3" t="s">
        <v>103</v>
      </c>
      <c r="D2" s="3"/>
      <c r="I2" s="3">
        <f>'Pkt 5.1-5.2'!I2</f>
        <v>2018</v>
      </c>
    </row>
    <row r="3" spans="2:9" ht="12.75" customHeight="1"/>
    <row r="4" spans="2:9" ht="12.75" customHeight="1"/>
    <row r="5" spans="2:9" ht="18.75" customHeight="1">
      <c r="B5" s="152" t="s">
        <v>77</v>
      </c>
      <c r="C5" s="27" t="s">
        <v>127</v>
      </c>
      <c r="D5" s="28"/>
      <c r="E5" s="28"/>
      <c r="F5" s="28"/>
      <c r="G5" s="28"/>
      <c r="H5" s="28"/>
      <c r="I5" s="29"/>
    </row>
    <row r="6" spans="2:9" ht="12.75" customHeight="1">
      <c r="B6" s="21"/>
      <c r="C6" s="37"/>
      <c r="I6" s="84" t="s">
        <v>39</v>
      </c>
    </row>
    <row r="7" spans="2:9" ht="12.75" customHeight="1">
      <c r="B7" s="36"/>
      <c r="C7" s="2" t="s">
        <v>143</v>
      </c>
      <c r="H7" s="9"/>
      <c r="I7" s="22"/>
    </row>
    <row r="8" spans="2:9" ht="12.75" customHeight="1">
      <c r="B8" s="36"/>
      <c r="C8" s="2" t="s">
        <v>144</v>
      </c>
      <c r="H8" s="9"/>
      <c r="I8" s="99"/>
    </row>
    <row r="9" spans="2:9" ht="12.75" customHeight="1">
      <c r="B9" s="36"/>
      <c r="H9" s="9"/>
      <c r="I9" s="99"/>
    </row>
    <row r="10" spans="2:9" ht="12.75" customHeight="1">
      <c r="B10" s="21"/>
      <c r="H10" s="163" t="s">
        <v>5</v>
      </c>
      <c r="I10" s="164"/>
    </row>
    <row r="11" spans="2:9" ht="22.5">
      <c r="B11" s="21"/>
      <c r="H11" s="40" t="s">
        <v>6</v>
      </c>
      <c r="I11" s="41" t="s">
        <v>7</v>
      </c>
    </row>
    <row r="12" spans="2:9" ht="15" customHeight="1">
      <c r="B12" s="21"/>
      <c r="C12" s="2" t="s">
        <v>98</v>
      </c>
      <c r="H12" s="44">
        <v>0</v>
      </c>
      <c r="I12" s="116"/>
    </row>
    <row r="13" spans="2:9">
      <c r="B13" s="21"/>
      <c r="C13" s="2" t="s">
        <v>99</v>
      </c>
      <c r="H13" s="44">
        <v>0</v>
      </c>
      <c r="I13" s="116"/>
    </row>
    <row r="14" spans="2:9" ht="15" customHeight="1" thickBot="1">
      <c r="B14" s="21"/>
      <c r="C14" s="2" t="s">
        <v>30</v>
      </c>
      <c r="H14" s="49">
        <f>SUM(H12:H13)</f>
        <v>0</v>
      </c>
      <c r="I14" s="43">
        <f>SUM(I12:I13)</f>
        <v>0</v>
      </c>
    </row>
    <row r="15" spans="2:9" ht="12.75" customHeight="1" thickTop="1">
      <c r="B15" s="21"/>
      <c r="I15" s="20"/>
    </row>
    <row r="16" spans="2:9" ht="12.75" customHeight="1">
      <c r="B16" s="21"/>
      <c r="C16" s="2" t="s">
        <v>8</v>
      </c>
      <c r="E16" s="9"/>
      <c r="H16" s="46"/>
      <c r="I16" s="47"/>
    </row>
    <row r="17" spans="2:9" ht="12.75" customHeight="1">
      <c r="B17" s="21"/>
      <c r="C17" s="9" t="s">
        <v>32</v>
      </c>
      <c r="E17" s="9"/>
      <c r="H17" s="44"/>
      <c r="I17" s="47"/>
    </row>
    <row r="18" spans="2:9" ht="12.75" customHeight="1">
      <c r="B18" s="21"/>
      <c r="C18" s="9" t="s">
        <v>31</v>
      </c>
      <c r="E18" s="9"/>
      <c r="H18" s="44"/>
      <c r="I18" s="47"/>
    </row>
    <row r="19" spans="2:9" ht="12.75" customHeight="1">
      <c r="B19" s="21"/>
      <c r="C19" s="9" t="s">
        <v>33</v>
      </c>
      <c r="E19" s="9"/>
      <c r="H19" s="44"/>
      <c r="I19" s="47"/>
    </row>
    <row r="20" spans="2:9" ht="12.75" customHeight="1">
      <c r="B20" s="21"/>
      <c r="C20" s="9" t="s">
        <v>58</v>
      </c>
      <c r="E20" s="9"/>
      <c r="H20" s="44"/>
      <c r="I20" s="47"/>
    </row>
    <row r="21" spans="2:9" ht="12.75" customHeight="1">
      <c r="B21" s="21"/>
      <c r="C21" s="2" t="s">
        <v>129</v>
      </c>
      <c r="H21" s="44"/>
      <c r="I21" s="47"/>
    </row>
    <row r="22" spans="2:9" ht="12.75" customHeight="1">
      <c r="B22" s="21"/>
      <c r="C22" s="2" t="s">
        <v>36</v>
      </c>
      <c r="H22" s="44">
        <f>+H14-SUM(H16:H21)</f>
        <v>0</v>
      </c>
      <c r="I22" s="95">
        <f>+I14-SUM(I16:I21)</f>
        <v>0</v>
      </c>
    </row>
    <row r="23" spans="2:9" ht="15" customHeight="1" thickBot="1">
      <c r="B23" s="21"/>
      <c r="C23" s="2" t="s">
        <v>9</v>
      </c>
      <c r="F23" s="14">
        <f>I23-H23</f>
        <v>0</v>
      </c>
      <c r="G23" s="48"/>
      <c r="H23" s="49">
        <f>SUM(H17:H22)</f>
        <v>0</v>
      </c>
      <c r="I23" s="53">
        <f>SUM(I16:I22)</f>
        <v>0</v>
      </c>
    </row>
    <row r="24" spans="2:9" ht="12.75" customHeight="1" thickTop="1">
      <c r="B24" s="21"/>
      <c r="I24" s="20"/>
    </row>
    <row r="25" spans="2:9" ht="12.75" customHeight="1">
      <c r="B25" s="21"/>
      <c r="H25" s="163" t="s">
        <v>5</v>
      </c>
      <c r="I25" s="164"/>
    </row>
    <row r="26" spans="2:9" ht="22.5">
      <c r="B26" s="21"/>
      <c r="G26" s="40" t="s">
        <v>124</v>
      </c>
      <c r="H26" s="40" t="s">
        <v>6</v>
      </c>
      <c r="I26" s="41" t="s">
        <v>7</v>
      </c>
    </row>
    <row r="27" spans="2:9" ht="12.75" customHeight="1">
      <c r="B27" s="21"/>
      <c r="C27" s="2" t="s">
        <v>34</v>
      </c>
      <c r="H27" s="46"/>
      <c r="I27" s="47"/>
    </row>
    <row r="28" spans="2:9" ht="12.75" customHeight="1">
      <c r="B28" s="21"/>
      <c r="C28" s="2" t="s">
        <v>37</v>
      </c>
      <c r="E28" s="9"/>
      <c r="G28" s="145"/>
      <c r="H28" s="46"/>
      <c r="I28" s="47"/>
    </row>
    <row r="29" spans="2:9" ht="12.75" customHeight="1">
      <c r="B29" s="21"/>
      <c r="C29" s="2" t="s">
        <v>100</v>
      </c>
      <c r="E29" s="9"/>
      <c r="H29" s="46"/>
      <c r="I29" s="47"/>
    </row>
    <row r="30" spans="2:9" ht="12.75" customHeight="1">
      <c r="B30" s="21"/>
      <c r="E30" s="9"/>
      <c r="H30" s="46"/>
      <c r="I30" s="47"/>
    </row>
    <row r="31" spans="2:9" ht="15" customHeight="1" thickBot="1">
      <c r="B31" s="73"/>
      <c r="C31" s="2" t="s">
        <v>9</v>
      </c>
      <c r="F31" s="14">
        <f>I31-H31</f>
        <v>0</v>
      </c>
      <c r="G31" s="48"/>
      <c r="H31" s="14">
        <f>SUM(H27:H30)</f>
        <v>0</v>
      </c>
      <c r="I31" s="53">
        <f>SUM(I27:I30)</f>
        <v>0</v>
      </c>
    </row>
    <row r="32" spans="2:9" ht="12.75" customHeight="1" thickTop="1">
      <c r="B32" s="32"/>
      <c r="C32" s="18"/>
      <c r="D32" s="18"/>
      <c r="E32" s="18"/>
      <c r="F32" s="87"/>
      <c r="G32" s="18"/>
      <c r="H32" s="87"/>
      <c r="I32" s="141"/>
    </row>
    <row r="33" spans="2:9" ht="12.75" customHeight="1">
      <c r="B33" s="9"/>
      <c r="F33" s="15"/>
      <c r="H33" s="15"/>
      <c r="I33" s="15"/>
    </row>
    <row r="34" spans="2:9" ht="12.75" customHeight="1"/>
    <row r="35" spans="2:9" ht="18.75" customHeight="1">
      <c r="B35" s="26" t="s">
        <v>78</v>
      </c>
      <c r="C35" s="27" t="s">
        <v>83</v>
      </c>
      <c r="D35" s="28"/>
      <c r="E35" s="28"/>
      <c r="F35" s="28"/>
      <c r="G35" s="35"/>
      <c r="H35" s="28"/>
      <c r="I35" s="29"/>
    </row>
    <row r="36" spans="2:9" ht="12.75" customHeight="1">
      <c r="B36" s="36"/>
      <c r="C36" s="37"/>
      <c r="H36" s="38"/>
      <c r="I36" s="84" t="s">
        <v>39</v>
      </c>
    </row>
    <row r="37" spans="2:9" ht="12.75" customHeight="1">
      <c r="B37" s="36"/>
      <c r="C37" s="2" t="s">
        <v>143</v>
      </c>
      <c r="H37" s="39"/>
      <c r="I37" s="22"/>
    </row>
    <row r="38" spans="2:9" ht="12.75" customHeight="1">
      <c r="B38" s="36"/>
      <c r="C38" s="2" t="s">
        <v>144</v>
      </c>
      <c r="H38" s="9"/>
      <c r="I38" s="22"/>
    </row>
    <row r="39" spans="2:9" ht="12.75" customHeight="1">
      <c r="B39" s="36"/>
      <c r="H39" s="9"/>
      <c r="I39" s="22"/>
    </row>
    <row r="40" spans="2:9" ht="12.75" customHeight="1">
      <c r="B40" s="21"/>
      <c r="H40" s="163" t="s">
        <v>5</v>
      </c>
      <c r="I40" s="164"/>
    </row>
    <row r="41" spans="2:9" ht="12.75" customHeight="1">
      <c r="B41" s="21"/>
      <c r="H41" s="40" t="s">
        <v>6</v>
      </c>
      <c r="I41" s="41" t="s">
        <v>7</v>
      </c>
    </row>
    <row r="42" spans="2:9" ht="15" customHeight="1" thickBot="1">
      <c r="B42" s="21"/>
      <c r="C42" s="2" t="s">
        <v>30</v>
      </c>
      <c r="H42" s="42">
        <v>0</v>
      </c>
      <c r="I42" s="43"/>
    </row>
    <row r="43" spans="2:9" ht="12.75" customHeight="1" thickTop="1">
      <c r="B43" s="21"/>
      <c r="I43" s="20"/>
    </row>
    <row r="44" spans="2:9" ht="12.75" customHeight="1">
      <c r="B44" s="21"/>
      <c r="C44" s="2" t="s">
        <v>8</v>
      </c>
      <c r="E44" s="9"/>
      <c r="H44" s="46"/>
      <c r="I44" s="47"/>
    </row>
    <row r="45" spans="2:9" ht="12.75" customHeight="1">
      <c r="B45" s="21"/>
      <c r="C45" s="2" t="s">
        <v>55</v>
      </c>
      <c r="H45" s="44">
        <v>0</v>
      </c>
      <c r="I45" s="47"/>
    </row>
    <row r="46" spans="2:9" ht="12.75" customHeight="1">
      <c r="B46" s="21"/>
      <c r="C46" s="2" t="s">
        <v>84</v>
      </c>
      <c r="I46" s="47"/>
    </row>
    <row r="47" spans="2:9" ht="12.75" hidden="1" customHeight="1">
      <c r="B47" s="21"/>
      <c r="I47" s="47"/>
    </row>
    <row r="48" spans="2:9" ht="12.75" customHeight="1">
      <c r="B48" s="21"/>
      <c r="C48" s="2" t="s">
        <v>87</v>
      </c>
      <c r="I48" s="47"/>
    </row>
    <row r="49" spans="2:9">
      <c r="B49" s="21"/>
      <c r="C49" s="2" t="s">
        <v>85</v>
      </c>
      <c r="H49" s="46">
        <f>+H42-H45</f>
        <v>0</v>
      </c>
      <c r="I49" s="47"/>
    </row>
    <row r="50" spans="2:9" ht="15" customHeight="1" thickBot="1">
      <c r="B50" s="21"/>
      <c r="C50" s="2" t="s">
        <v>9</v>
      </c>
      <c r="F50" s="49">
        <f>I50-H50</f>
        <v>0</v>
      </c>
      <c r="G50" s="48"/>
      <c r="H50" s="14">
        <f>SUM(H44:H49)</f>
        <v>0</v>
      </c>
      <c r="I50" s="53">
        <f>SUM(I44:I49)</f>
        <v>0</v>
      </c>
    </row>
    <row r="51" spans="2:9" ht="12" thickTop="1">
      <c r="B51" s="21"/>
      <c r="I51" s="20"/>
    </row>
    <row r="52" spans="2:9">
      <c r="B52" s="21"/>
      <c r="H52" s="163" t="s">
        <v>5</v>
      </c>
      <c r="I52" s="164"/>
    </row>
    <row r="53" spans="2:9" ht="22.5">
      <c r="B53" s="21"/>
      <c r="G53" s="40" t="s">
        <v>124</v>
      </c>
      <c r="H53" s="40" t="s">
        <v>6</v>
      </c>
      <c r="I53" s="41" t="s">
        <v>7</v>
      </c>
    </row>
    <row r="54" spans="2:9">
      <c r="B54" s="21"/>
      <c r="C54" s="2" t="s">
        <v>34</v>
      </c>
      <c r="H54" s="46"/>
      <c r="I54" s="47"/>
    </row>
    <row r="55" spans="2:9">
      <c r="B55" s="21"/>
      <c r="C55" s="2" t="s">
        <v>86</v>
      </c>
      <c r="E55" s="9"/>
      <c r="G55" s="145"/>
      <c r="H55" s="46">
        <v>0</v>
      </c>
      <c r="I55" s="47"/>
    </row>
    <row r="56" spans="2:9">
      <c r="B56" s="21"/>
      <c r="E56" s="9"/>
      <c r="H56" s="46"/>
      <c r="I56" s="47"/>
    </row>
    <row r="57" spans="2:9">
      <c r="B57" s="21"/>
      <c r="E57" s="9"/>
      <c r="H57" s="46"/>
      <c r="I57" s="47"/>
    </row>
    <row r="58" spans="2:9" ht="15" customHeight="1" thickBot="1">
      <c r="B58" s="21"/>
      <c r="C58" s="2" t="s">
        <v>9</v>
      </c>
      <c r="F58" s="49">
        <f>I58-H58</f>
        <v>0</v>
      </c>
      <c r="G58" s="48"/>
      <c r="H58" s="14">
        <f>SUM(H54:H57)</f>
        <v>0</v>
      </c>
      <c r="I58" s="53">
        <f>SUM(I54:I57)</f>
        <v>0</v>
      </c>
    </row>
    <row r="59" spans="2:9" ht="12" thickTop="1">
      <c r="B59" s="51"/>
      <c r="C59" s="18"/>
      <c r="D59" s="18"/>
      <c r="E59" s="18"/>
      <c r="F59" s="140"/>
      <c r="G59" s="18"/>
      <c r="H59" s="87"/>
      <c r="I59" s="141"/>
    </row>
  </sheetData>
  <mergeCells count="4">
    <mergeCell ref="H52:I52"/>
    <mergeCell ref="H10:I10"/>
    <mergeCell ref="H25:I25"/>
    <mergeCell ref="H40:I40"/>
  </mergeCells>
  <phoneticPr fontId="0" type="noConversion"/>
  <pageMargins left="0.39370078740157483" right="0.19685039370078741" top="0.39370078740157483" bottom="0.39370078740157483" header="0.11811023622047245" footer="0.39370078740157483"/>
  <pageSetup paperSize="9" scale="95" orientation="portrait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54"/>
  <sheetViews>
    <sheetView zoomScaleNormal="100" zoomScaleSheetLayoutView="115" workbookViewId="0">
      <selection activeCell="P33" sqref="P33"/>
    </sheetView>
  </sheetViews>
  <sheetFormatPr defaultColWidth="9.140625" defaultRowHeight="11.25"/>
  <cols>
    <col min="1" max="1" width="2.5703125" style="2" customWidth="1"/>
    <col min="2" max="2" width="5.42578125" style="2" customWidth="1"/>
    <col min="3" max="3" width="25.7109375" style="2" customWidth="1"/>
    <col min="4" max="5" width="10.85546875" style="2" customWidth="1"/>
    <col min="6" max="6" width="12.7109375" style="2" customWidth="1"/>
    <col min="7" max="7" width="7.7109375" style="2" customWidth="1"/>
    <col min="8" max="9" width="12.7109375" style="2" customWidth="1"/>
    <col min="10" max="10" width="2.140625" style="2" customWidth="1"/>
    <col min="11" max="16384" width="9.140625" style="2"/>
  </cols>
  <sheetData>
    <row r="1" spans="2:9" ht="12.75" customHeight="1"/>
    <row r="2" spans="2:9" ht="12.75" customHeight="1">
      <c r="B2" s="5">
        <v>6</v>
      </c>
      <c r="C2" s="3" t="s">
        <v>40</v>
      </c>
      <c r="I2" s="3">
        <f>'Pkt 5.1-5.2'!I2</f>
        <v>2018</v>
      </c>
    </row>
    <row r="3" spans="2:9" ht="12.75" customHeight="1">
      <c r="B3" s="18"/>
      <c r="C3" s="18"/>
      <c r="D3" s="18"/>
      <c r="E3" s="18"/>
      <c r="F3" s="18"/>
      <c r="G3" s="18"/>
      <c r="H3" s="18"/>
      <c r="I3" s="18"/>
    </row>
    <row r="4" spans="2:9" ht="12.75" customHeight="1">
      <c r="B4" s="21"/>
      <c r="H4" s="163" t="s">
        <v>5</v>
      </c>
      <c r="I4" s="164"/>
    </row>
    <row r="5" spans="2:9" ht="12.75" customHeight="1">
      <c r="B5" s="21"/>
      <c r="I5" s="20"/>
    </row>
    <row r="6" spans="2:9" ht="12.75" customHeight="1">
      <c r="B6" s="36"/>
      <c r="H6" s="163"/>
      <c r="I6" s="164"/>
    </row>
    <row r="7" spans="2:9" ht="22.5">
      <c r="B7" s="19" t="s">
        <v>106</v>
      </c>
      <c r="C7" s="3" t="s">
        <v>44</v>
      </c>
      <c r="H7" s="40" t="s">
        <v>6</v>
      </c>
      <c r="I7" s="41" t="s">
        <v>7</v>
      </c>
    </row>
    <row r="8" spans="2:9" ht="15" customHeight="1">
      <c r="B8" s="138"/>
      <c r="C8" s="2" t="s">
        <v>45</v>
      </c>
      <c r="F8" s="15"/>
      <c r="G8" s="15"/>
      <c r="H8" s="100">
        <v>0</v>
      </c>
      <c r="I8" s="101">
        <v>0</v>
      </c>
    </row>
    <row r="9" spans="2:9" ht="15" customHeight="1" thickBot="1">
      <c r="B9" s="138"/>
      <c r="C9" s="2" t="s">
        <v>9</v>
      </c>
      <c r="F9" s="14">
        <f>I9-H9</f>
        <v>0</v>
      </c>
      <c r="G9" s="14"/>
      <c r="H9" s="14">
        <f>SUM(H8:H8)</f>
        <v>0</v>
      </c>
      <c r="I9" s="53">
        <f>SUM(I8:I8)</f>
        <v>0</v>
      </c>
    </row>
    <row r="10" spans="2:9" ht="12.75" customHeight="1" thickTop="1">
      <c r="B10" s="138"/>
      <c r="I10" s="20"/>
    </row>
    <row r="11" spans="2:9" ht="12.75" customHeight="1">
      <c r="B11" s="138"/>
      <c r="H11" s="163"/>
      <c r="I11" s="164"/>
    </row>
    <row r="12" spans="2:9" ht="22.5">
      <c r="B12" s="19" t="s">
        <v>107</v>
      </c>
      <c r="C12" s="3" t="s">
        <v>46</v>
      </c>
      <c r="H12" s="40" t="s">
        <v>6</v>
      </c>
      <c r="I12" s="41" t="s">
        <v>7</v>
      </c>
    </row>
    <row r="13" spans="2:9">
      <c r="B13" s="19"/>
      <c r="C13" s="2" t="s">
        <v>70</v>
      </c>
      <c r="H13" s="115"/>
      <c r="I13" s="116"/>
    </row>
    <row r="14" spans="2:9" ht="12.75" customHeight="1">
      <c r="B14" s="19"/>
      <c r="C14" s="2" t="s">
        <v>48</v>
      </c>
      <c r="H14" s="46">
        <f>H23</f>
        <v>0</v>
      </c>
      <c r="I14" s="47">
        <f>I23</f>
        <v>0</v>
      </c>
    </row>
    <row r="15" spans="2:9" ht="15" customHeight="1" thickBot="1">
      <c r="B15" s="19"/>
      <c r="C15" s="2" t="s">
        <v>9</v>
      </c>
      <c r="F15" s="14">
        <f>I15-H15</f>
        <v>0</v>
      </c>
      <c r="G15" s="48"/>
      <c r="H15" s="14">
        <f>SUM(H14:H14)</f>
        <v>0</v>
      </c>
      <c r="I15" s="53">
        <f>SUM(I14:I14)</f>
        <v>0</v>
      </c>
    </row>
    <row r="16" spans="2:9" ht="12.75" customHeight="1" thickTop="1">
      <c r="B16" s="19"/>
      <c r="H16" s="57"/>
      <c r="I16" s="58"/>
    </row>
    <row r="17" spans="2:9" ht="12.75" customHeight="1">
      <c r="B17" s="19"/>
      <c r="C17" s="3" t="s">
        <v>47</v>
      </c>
      <c r="H17" s="57"/>
      <c r="I17" s="58"/>
    </row>
    <row r="18" spans="2:9" ht="12.75" customHeight="1">
      <c r="B18" s="19"/>
      <c r="C18" s="2" t="s">
        <v>54</v>
      </c>
      <c r="H18" s="15">
        <v>0</v>
      </c>
      <c r="I18" s="59">
        <v>0</v>
      </c>
    </row>
    <row r="19" spans="2:9" ht="12.75" customHeight="1">
      <c r="B19" s="19"/>
      <c r="C19" s="2" t="s">
        <v>54</v>
      </c>
      <c r="H19" s="15">
        <v>0</v>
      </c>
      <c r="I19" s="59">
        <v>0</v>
      </c>
    </row>
    <row r="20" spans="2:9" ht="12.75" customHeight="1">
      <c r="B20" s="19"/>
      <c r="C20" s="2" t="s">
        <v>54</v>
      </c>
      <c r="H20" s="15">
        <v>0</v>
      </c>
      <c r="I20" s="59"/>
    </row>
    <row r="21" spans="2:9" ht="12.75" customHeight="1">
      <c r="B21" s="19"/>
      <c r="C21" s="2" t="s">
        <v>54</v>
      </c>
      <c r="H21" s="15">
        <v>0</v>
      </c>
      <c r="I21" s="59"/>
    </row>
    <row r="22" spans="2:9" ht="12.75" customHeight="1">
      <c r="B22" s="19"/>
      <c r="C22" s="2" t="s">
        <v>54</v>
      </c>
      <c r="H22" s="15"/>
      <c r="I22" s="59"/>
    </row>
    <row r="23" spans="2:9" ht="15" customHeight="1" thickBot="1">
      <c r="B23" s="19"/>
      <c r="C23" s="2" t="s">
        <v>0</v>
      </c>
      <c r="F23" s="14">
        <f>I23-H23</f>
        <v>0</v>
      </c>
      <c r="G23" s="48"/>
      <c r="H23" s="14">
        <f>SUM(H18:H22)</f>
        <v>0</v>
      </c>
      <c r="I23" s="53">
        <f>SUM(I18:I22)</f>
        <v>0</v>
      </c>
    </row>
    <row r="24" spans="2:9" ht="12.75" customHeight="1" thickTop="1">
      <c r="B24" s="19"/>
      <c r="F24" s="15"/>
      <c r="H24" s="15"/>
      <c r="I24" s="59"/>
    </row>
    <row r="25" spans="2:9" ht="22.5">
      <c r="B25" s="19" t="s">
        <v>108</v>
      </c>
      <c r="C25" s="3" t="s">
        <v>42</v>
      </c>
      <c r="H25" s="40" t="s">
        <v>6</v>
      </c>
      <c r="I25" s="41" t="s">
        <v>7</v>
      </c>
    </row>
    <row r="26" spans="2:9" ht="15" customHeight="1">
      <c r="B26" s="19"/>
      <c r="C26" s="2" t="s">
        <v>52</v>
      </c>
      <c r="F26" s="15"/>
      <c r="G26" s="15"/>
      <c r="H26" s="46">
        <v>0</v>
      </c>
      <c r="I26" s="47"/>
    </row>
    <row r="27" spans="2:9" ht="15" customHeight="1" thickBot="1">
      <c r="B27" s="19"/>
      <c r="C27" s="2" t="s">
        <v>9</v>
      </c>
      <c r="F27" s="14">
        <f>I27-H27</f>
        <v>0</v>
      </c>
      <c r="G27" s="14"/>
      <c r="H27" s="14">
        <f>SUM(H26)</f>
        <v>0</v>
      </c>
      <c r="I27" s="53">
        <f>SUM(I26)</f>
        <v>0</v>
      </c>
    </row>
    <row r="28" spans="2:9" ht="12.75" customHeight="1" thickTop="1">
      <c r="B28" s="19"/>
      <c r="F28" s="15"/>
      <c r="G28" s="82"/>
      <c r="H28" s="15"/>
      <c r="I28" s="59"/>
    </row>
    <row r="29" spans="2:9" ht="12.75" customHeight="1">
      <c r="B29" s="21"/>
      <c r="C29" s="3"/>
      <c r="H29" s="163"/>
      <c r="I29" s="164"/>
    </row>
    <row r="30" spans="2:9" ht="23.25">
      <c r="B30" s="19" t="s">
        <v>109</v>
      </c>
      <c r="C30" s="165" t="s">
        <v>113</v>
      </c>
      <c r="D30" s="166"/>
      <c r="E30" s="166"/>
      <c r="F30" s="166"/>
      <c r="H30" s="40" t="s">
        <v>6</v>
      </c>
      <c r="I30" s="41" t="s">
        <v>7</v>
      </c>
    </row>
    <row r="31" spans="2:9" ht="15" customHeight="1">
      <c r="B31" s="19"/>
      <c r="C31" s="2" t="s">
        <v>131</v>
      </c>
      <c r="H31" s="115"/>
      <c r="I31" s="116"/>
    </row>
    <row r="32" spans="2:9" ht="12.75" customHeight="1">
      <c r="B32" s="138"/>
      <c r="C32" s="2" t="s">
        <v>101</v>
      </c>
      <c r="F32" s="15"/>
      <c r="G32" s="15"/>
      <c r="H32" s="46">
        <v>0</v>
      </c>
      <c r="I32" s="47">
        <v>0</v>
      </c>
    </row>
    <row r="33" spans="2:9" ht="12.75" customHeight="1">
      <c r="B33" s="138"/>
      <c r="C33" s="2" t="s">
        <v>97</v>
      </c>
      <c r="F33" s="15"/>
      <c r="G33" s="15"/>
      <c r="H33" s="46">
        <v>0</v>
      </c>
      <c r="I33" s="47">
        <v>0</v>
      </c>
    </row>
    <row r="34" spans="2:9" ht="15" customHeight="1" thickBot="1">
      <c r="B34" s="138"/>
      <c r="C34" s="2" t="s">
        <v>9</v>
      </c>
      <c r="F34" s="14">
        <f>I34-H34</f>
        <v>0</v>
      </c>
      <c r="G34" s="14"/>
      <c r="H34" s="85">
        <f>SUM(H32:H33)</f>
        <v>0</v>
      </c>
      <c r="I34" s="53">
        <f>SUM(I32:I33)</f>
        <v>0</v>
      </c>
    </row>
    <row r="35" spans="2:9" ht="12.75" customHeight="1" thickTop="1">
      <c r="B35" s="138"/>
      <c r="F35" s="15"/>
      <c r="G35" s="82"/>
      <c r="H35" s="15"/>
      <c r="I35" s="59"/>
    </row>
    <row r="36" spans="2:9" ht="12.75" customHeight="1">
      <c r="B36" s="138"/>
      <c r="C36" s="3"/>
      <c r="H36" s="163"/>
      <c r="I36" s="164"/>
    </row>
    <row r="37" spans="2:9" ht="12.75" customHeight="1">
      <c r="B37" s="19" t="s">
        <v>110</v>
      </c>
      <c r="C37" s="3" t="s">
        <v>145</v>
      </c>
      <c r="H37" s="40" t="s">
        <v>6</v>
      </c>
      <c r="I37" s="41" t="s">
        <v>7</v>
      </c>
    </row>
    <row r="38" spans="2:9" ht="12.75" customHeight="1">
      <c r="B38" s="138"/>
      <c r="C38" s="2" t="s">
        <v>146</v>
      </c>
      <c r="H38" s="160"/>
      <c r="I38" s="23"/>
    </row>
    <row r="39" spans="2:9" ht="12.75" customHeight="1" thickBot="1">
      <c r="B39" s="138"/>
      <c r="C39" s="2" t="s">
        <v>9</v>
      </c>
      <c r="F39" s="14">
        <f>I39-H39</f>
        <v>0</v>
      </c>
      <c r="G39" s="60"/>
      <c r="H39" s="49"/>
      <c r="I39" s="53">
        <f>SUM(I38)</f>
        <v>0</v>
      </c>
    </row>
    <row r="40" spans="2:9" ht="12.75" customHeight="1" thickTop="1">
      <c r="B40" s="138"/>
      <c r="C40" s="3"/>
      <c r="H40" s="24"/>
      <c r="I40" s="159"/>
    </row>
    <row r="41" spans="2:9" ht="12.75" customHeight="1">
      <c r="B41" s="138"/>
      <c r="C41" s="3"/>
      <c r="H41" s="24"/>
      <c r="I41" s="159"/>
    </row>
    <row r="42" spans="2:9" ht="23.1" customHeight="1">
      <c r="B42" s="19" t="s">
        <v>111</v>
      </c>
      <c r="C42" s="3" t="s">
        <v>88</v>
      </c>
      <c r="H42" s="40" t="s">
        <v>6</v>
      </c>
      <c r="I42" s="41" t="s">
        <v>7</v>
      </c>
    </row>
    <row r="43" spans="2:9" ht="15" customHeight="1">
      <c r="B43" s="21"/>
      <c r="C43" s="103" t="s">
        <v>139</v>
      </c>
      <c r="H43" s="131">
        <v>0</v>
      </c>
      <c r="I43" s="23"/>
    </row>
    <row r="44" spans="2:9" ht="15" customHeight="1" thickBot="1">
      <c r="B44" s="21"/>
      <c r="C44" s="2" t="s">
        <v>9</v>
      </c>
      <c r="F44" s="14">
        <f>I44-H44</f>
        <v>0</v>
      </c>
      <c r="G44" s="60"/>
      <c r="H44" s="49">
        <f>SUM(H43)</f>
        <v>0</v>
      </c>
      <c r="I44" s="53">
        <f>SUM(I43)</f>
        <v>0</v>
      </c>
    </row>
    <row r="45" spans="2:9" ht="12.75" customHeight="1" thickTop="1">
      <c r="B45" s="21"/>
      <c r="F45" s="15"/>
      <c r="G45" s="82"/>
      <c r="H45" s="15"/>
      <c r="I45" s="59"/>
    </row>
    <row r="46" spans="2:9" ht="12.75" customHeight="1">
      <c r="B46" s="21"/>
      <c r="F46" s="15"/>
      <c r="G46" s="82"/>
      <c r="H46" s="15"/>
      <c r="I46" s="59"/>
    </row>
    <row r="47" spans="2:9" ht="12.75" customHeight="1">
      <c r="B47" s="19" t="s">
        <v>147</v>
      </c>
      <c r="C47" s="3" t="s">
        <v>89</v>
      </c>
      <c r="F47" s="87"/>
      <c r="G47" s="132" t="s">
        <v>91</v>
      </c>
      <c r="H47" s="133"/>
      <c r="I47" s="134" t="s">
        <v>90</v>
      </c>
    </row>
    <row r="48" spans="2:9" ht="15" customHeight="1">
      <c r="B48" s="21"/>
      <c r="G48" s="2">
        <v>2018</v>
      </c>
      <c r="H48" s="15"/>
      <c r="I48" s="59"/>
    </row>
    <row r="49" spans="2:9" ht="12.75" customHeight="1">
      <c r="B49" s="21"/>
      <c r="G49" s="2">
        <f>G48+1</f>
        <v>2019</v>
      </c>
      <c r="H49" s="15"/>
      <c r="I49" s="59"/>
    </row>
    <row r="50" spans="2:9" ht="12.75" customHeight="1">
      <c r="B50" s="21"/>
      <c r="G50" s="2">
        <f t="shared" ref="G50:G53" si="0">G49+1</f>
        <v>2020</v>
      </c>
      <c r="H50" s="15"/>
      <c r="I50" s="59"/>
    </row>
    <row r="51" spans="2:9" ht="12.75" customHeight="1">
      <c r="B51" s="21"/>
      <c r="G51" s="2">
        <f t="shared" si="0"/>
        <v>2021</v>
      </c>
      <c r="H51" s="15"/>
      <c r="I51" s="59"/>
    </row>
    <row r="52" spans="2:9" ht="12.75" customHeight="1">
      <c r="B52" s="21"/>
      <c r="G52" s="2">
        <f t="shared" si="0"/>
        <v>2022</v>
      </c>
      <c r="H52" s="15"/>
      <c r="I52" s="59"/>
    </row>
    <row r="53" spans="2:9" ht="12.75" customHeight="1">
      <c r="B53" s="21"/>
      <c r="G53" s="2">
        <f t="shared" si="0"/>
        <v>2023</v>
      </c>
      <c r="H53" s="15"/>
      <c r="I53" s="59"/>
    </row>
    <row r="54" spans="2:9" ht="12.75" customHeight="1">
      <c r="B54" s="32"/>
      <c r="C54" s="18"/>
      <c r="D54" s="18"/>
      <c r="E54" s="18"/>
      <c r="F54" s="18"/>
      <c r="G54" s="18"/>
      <c r="H54" s="18"/>
      <c r="I54" s="61"/>
    </row>
  </sheetData>
  <mergeCells count="6">
    <mergeCell ref="C30:F30"/>
    <mergeCell ref="H36:I36"/>
    <mergeCell ref="H4:I4"/>
    <mergeCell ref="H6:I6"/>
    <mergeCell ref="H11:I11"/>
    <mergeCell ref="H29:I29"/>
  </mergeCells>
  <phoneticPr fontId="0" type="noConversion"/>
  <pageMargins left="0.39370078740157483" right="0.19685039370078741" top="0.39370078740157483" bottom="0.39370078740157483" header="0.11811023622047245" footer="0.39370078740157483"/>
  <pageSetup paperSize="9" scale="95" orientation="portrait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43"/>
  <sheetViews>
    <sheetView zoomScaleNormal="100" zoomScaleSheetLayoutView="115" workbookViewId="0">
      <selection activeCell="C21" sqref="C21"/>
    </sheetView>
  </sheetViews>
  <sheetFormatPr defaultColWidth="9.140625" defaultRowHeight="11.25"/>
  <cols>
    <col min="1" max="1" width="2.5703125" style="2" customWidth="1"/>
    <col min="2" max="2" width="9.28515625" style="2" customWidth="1"/>
    <col min="3" max="3" width="50.7109375" style="2" customWidth="1"/>
    <col min="4" max="9" width="14.140625" style="2" customWidth="1"/>
    <col min="10" max="10" width="2.140625" style="2" customWidth="1"/>
    <col min="11" max="16384" width="9.140625" style="2"/>
  </cols>
  <sheetData>
    <row r="2" spans="2:12" ht="12.75" customHeight="1">
      <c r="B2" s="110"/>
      <c r="C2" s="28"/>
      <c r="D2" s="28"/>
      <c r="E2" s="28"/>
      <c r="F2" s="28"/>
      <c r="G2" s="170">
        <f>'Pkt 6 (Anv. øko. lettelser)'!I2</f>
        <v>2018</v>
      </c>
      <c r="H2" s="171"/>
      <c r="I2" s="172"/>
    </row>
    <row r="3" spans="2:12" ht="12.75" customHeight="1">
      <c r="B3" s="86" t="s">
        <v>10</v>
      </c>
      <c r="D3" s="167" t="s">
        <v>30</v>
      </c>
      <c r="E3" s="168"/>
      <c r="F3" s="169"/>
      <c r="G3" s="167" t="s">
        <v>102</v>
      </c>
      <c r="H3" s="168"/>
      <c r="I3" s="169"/>
    </row>
    <row r="4" spans="2:12" ht="12.75" customHeight="1">
      <c r="B4" s="21"/>
      <c r="D4" s="51"/>
      <c r="E4" s="62" t="s">
        <v>11</v>
      </c>
      <c r="F4" s="61"/>
      <c r="G4" s="51"/>
      <c r="H4" s="62" t="s">
        <v>11</v>
      </c>
      <c r="I4" s="61"/>
    </row>
    <row r="5" spans="2:12" ht="16.5" customHeight="1">
      <c r="B5" s="21"/>
      <c r="D5" s="150" t="s">
        <v>12</v>
      </c>
      <c r="E5" s="151" t="s">
        <v>6</v>
      </c>
      <c r="F5" s="150" t="s">
        <v>7</v>
      </c>
      <c r="G5" s="150" t="s">
        <v>12</v>
      </c>
      <c r="H5" s="151" t="s">
        <v>6</v>
      </c>
      <c r="I5" s="150" t="s">
        <v>7</v>
      </c>
    </row>
    <row r="6" spans="2:12" ht="18.75" customHeight="1">
      <c r="B6" s="138" t="s">
        <v>75</v>
      </c>
      <c r="C6" s="2" t="s">
        <v>81</v>
      </c>
      <c r="D6" s="63">
        <f>F6-E6</f>
        <v>0</v>
      </c>
      <c r="E6" s="130">
        <f>'Pkt 5.1-5.2'!H14</f>
        <v>0</v>
      </c>
      <c r="F6" s="120">
        <f>'Pkt 5.1-5.2'!I14</f>
        <v>0</v>
      </c>
      <c r="G6" s="44">
        <f>I6-H6</f>
        <v>0</v>
      </c>
      <c r="H6" s="44">
        <f>'Pkt 5.1-5.2'!H29</f>
        <v>0</v>
      </c>
      <c r="I6" s="45">
        <f>'Pkt 5.1-5.2'!I29</f>
        <v>0</v>
      </c>
    </row>
    <row r="7" spans="2:12" ht="12.75" customHeight="1">
      <c r="B7" s="138" t="s">
        <v>76</v>
      </c>
      <c r="C7" s="2" t="s">
        <v>80</v>
      </c>
      <c r="D7" s="63">
        <f>F7-E7</f>
        <v>0</v>
      </c>
      <c r="E7" s="44">
        <f>'Pkt 5.1-5.2'!H40</f>
        <v>0</v>
      </c>
      <c r="F7" s="45">
        <f>'Pkt 5.1-5.2'!I40</f>
        <v>0</v>
      </c>
      <c r="G7" s="44">
        <f>I7-H7</f>
        <v>0</v>
      </c>
      <c r="H7" s="44">
        <f>'Pkt 5.1-5.2'!H50</f>
        <v>0</v>
      </c>
      <c r="I7" s="45">
        <f>'Pkt 5.1-5.2'!I50</f>
        <v>0</v>
      </c>
    </row>
    <row r="8" spans="2:12" ht="12.75" customHeight="1">
      <c r="B8" s="138" t="s">
        <v>77</v>
      </c>
      <c r="C8" s="2" t="s">
        <v>71</v>
      </c>
      <c r="D8" s="63"/>
      <c r="E8" s="44"/>
      <c r="F8" s="45"/>
      <c r="G8" s="44"/>
      <c r="H8" s="44"/>
      <c r="I8" s="45"/>
    </row>
    <row r="9" spans="2:12" ht="12.75" customHeight="1">
      <c r="B9" s="138"/>
      <c r="C9" s="2" t="s">
        <v>138</v>
      </c>
      <c r="D9" s="63">
        <f>F9-E9</f>
        <v>0</v>
      </c>
      <c r="E9" s="44">
        <f>'Pkt 5.3-5.4'!H14</f>
        <v>0</v>
      </c>
      <c r="F9" s="45">
        <f>'Pkt 5.3-5.4'!I14</f>
        <v>0</v>
      </c>
      <c r="G9" s="44">
        <f>I9-H9</f>
        <v>0</v>
      </c>
      <c r="H9" s="44">
        <f>'Pkt 5.3-5.4'!H31</f>
        <v>0</v>
      </c>
      <c r="I9" s="45">
        <f>'Pkt 5.3-5.4'!I31</f>
        <v>0</v>
      </c>
      <c r="L9" s="15"/>
    </row>
    <row r="10" spans="2:12" ht="12.75" customHeight="1">
      <c r="B10" s="138" t="s">
        <v>78</v>
      </c>
      <c r="C10" s="2" t="s">
        <v>83</v>
      </c>
      <c r="D10" s="63">
        <f>F10-E10</f>
        <v>0</v>
      </c>
      <c r="E10" s="44">
        <f>'Pkt 5.3-5.4'!H42</f>
        <v>0</v>
      </c>
      <c r="F10" s="45">
        <f>'Pkt 5.3-5.4'!I50</f>
        <v>0</v>
      </c>
      <c r="G10" s="44">
        <f>I10-H10</f>
        <v>0</v>
      </c>
      <c r="H10" s="44">
        <f>'Pkt 5.3-5.4'!H55</f>
        <v>0</v>
      </c>
      <c r="I10" s="45">
        <f>'Pkt 5.3-5.4'!I55</f>
        <v>0</v>
      </c>
      <c r="L10" s="15"/>
    </row>
    <row r="11" spans="2:12" ht="12.75" customHeight="1">
      <c r="B11" s="138"/>
      <c r="D11" s="63"/>
      <c r="E11" s="44"/>
      <c r="F11" s="45"/>
      <c r="G11" s="44"/>
      <c r="H11" s="44"/>
      <c r="I11" s="45"/>
      <c r="L11" s="15"/>
    </row>
    <row r="12" spans="2:12" ht="12.75" customHeight="1">
      <c r="B12" s="138" t="s">
        <v>106</v>
      </c>
      <c r="C12" s="2" t="s">
        <v>44</v>
      </c>
      <c r="D12" s="64"/>
      <c r="E12" s="52"/>
      <c r="F12" s="65"/>
      <c r="G12" s="44">
        <f>I12-H12</f>
        <v>0</v>
      </c>
      <c r="H12" s="44">
        <f>'Pkt 6 (Anv. øko. lettelser)'!H9</f>
        <v>0</v>
      </c>
      <c r="I12" s="45">
        <f>'Pkt 6 (Anv. øko. lettelser)'!I9</f>
        <v>0</v>
      </c>
    </row>
    <row r="13" spans="2:12" ht="12.75" customHeight="1">
      <c r="B13" s="138"/>
      <c r="D13" s="64"/>
      <c r="E13" s="52"/>
      <c r="F13" s="65"/>
      <c r="G13" s="44"/>
      <c r="H13" s="44"/>
      <c r="I13" s="45"/>
    </row>
    <row r="14" spans="2:12" ht="12.75" customHeight="1">
      <c r="B14" s="138" t="s">
        <v>107</v>
      </c>
      <c r="C14" s="2" t="s">
        <v>46</v>
      </c>
      <c r="D14" s="64"/>
      <c r="E14" s="52"/>
      <c r="F14" s="65"/>
      <c r="G14" s="44">
        <f>I14-H14</f>
        <v>0</v>
      </c>
      <c r="H14" s="44">
        <f>'Pkt 6 (Anv. øko. lettelser)'!H15</f>
        <v>0</v>
      </c>
      <c r="I14" s="45">
        <f>'Pkt 6 (Anv. øko. lettelser)'!I15</f>
        <v>0</v>
      </c>
    </row>
    <row r="15" spans="2:12" ht="12.75" customHeight="1">
      <c r="B15" s="138"/>
      <c r="D15" s="64"/>
      <c r="E15" s="52"/>
      <c r="F15" s="65"/>
      <c r="G15" s="44"/>
      <c r="H15" s="44"/>
      <c r="I15" s="45"/>
    </row>
    <row r="16" spans="2:12" ht="12.75" customHeight="1">
      <c r="B16" s="138" t="s">
        <v>108</v>
      </c>
      <c r="C16" s="2" t="s">
        <v>42</v>
      </c>
      <c r="D16" s="64"/>
      <c r="E16" s="52"/>
      <c r="F16" s="65"/>
      <c r="G16" s="44">
        <f>I16-H16</f>
        <v>0</v>
      </c>
      <c r="H16" s="44">
        <f>'Pkt 6 (Anv. øko. lettelser)'!H26</f>
        <v>0</v>
      </c>
      <c r="I16" s="45">
        <f>'Pkt 6 (Anv. øko. lettelser)'!I26</f>
        <v>0</v>
      </c>
    </row>
    <row r="17" spans="2:12" ht="12.75" customHeight="1">
      <c r="B17" s="138" t="s">
        <v>109</v>
      </c>
      <c r="C17" s="2" t="s">
        <v>59</v>
      </c>
      <c r="D17" s="64"/>
      <c r="E17" s="52"/>
      <c r="F17" s="65"/>
      <c r="G17" s="44"/>
      <c r="H17" s="44"/>
      <c r="I17" s="45"/>
    </row>
    <row r="18" spans="2:12" ht="12.75" customHeight="1">
      <c r="B18" s="138"/>
      <c r="C18" s="2" t="s">
        <v>61</v>
      </c>
      <c r="D18" s="64"/>
      <c r="E18" s="52"/>
      <c r="F18" s="65"/>
      <c r="G18" s="44">
        <f>I18-H18</f>
        <v>0</v>
      </c>
      <c r="H18" s="44">
        <f>'Pkt 6 (Anv. øko. lettelser)'!H34</f>
        <v>0</v>
      </c>
      <c r="I18" s="45">
        <f>'Pkt 6 (Anv. øko. lettelser)'!I34</f>
        <v>0</v>
      </c>
    </row>
    <row r="19" spans="2:12" ht="12.75" customHeight="1">
      <c r="B19" s="138"/>
      <c r="D19" s="64"/>
      <c r="E19" s="52"/>
      <c r="F19" s="65"/>
      <c r="G19" s="44"/>
      <c r="H19" s="44"/>
      <c r="I19" s="45"/>
    </row>
    <row r="20" spans="2:12" ht="12.75" customHeight="1">
      <c r="B20" s="138" t="s">
        <v>110</v>
      </c>
      <c r="C20" s="2" t="s">
        <v>145</v>
      </c>
      <c r="D20" s="64"/>
      <c r="E20" s="52"/>
      <c r="F20" s="65"/>
      <c r="G20" s="44">
        <f>I20-H20</f>
        <v>0</v>
      </c>
      <c r="H20" s="44">
        <v>0</v>
      </c>
      <c r="I20" s="45">
        <f>+'Pkt 6 (Anv. øko. lettelser)'!I39</f>
        <v>0</v>
      </c>
    </row>
    <row r="21" spans="2:12" ht="12.75" customHeight="1">
      <c r="B21" s="138" t="s">
        <v>111</v>
      </c>
      <c r="C21" s="61" t="s">
        <v>139</v>
      </c>
      <c r="D21" s="64"/>
      <c r="E21" s="52"/>
      <c r="F21" s="65"/>
      <c r="G21" s="44">
        <f>I21-H21</f>
        <v>0</v>
      </c>
      <c r="H21" s="44">
        <f>'Pkt 6 (Anv. øko. lettelser)'!H43</f>
        <v>0</v>
      </c>
      <c r="I21" s="45">
        <f>'Pkt 6 (Anv. øko. lettelser)'!I43</f>
        <v>0</v>
      </c>
    </row>
    <row r="22" spans="2:12" ht="12.75" hidden="1" customHeight="1">
      <c r="B22" s="21"/>
      <c r="C22" s="18"/>
      <c r="D22" s="102"/>
      <c r="E22" s="135"/>
      <c r="F22" s="136"/>
      <c r="G22" s="44"/>
      <c r="H22" s="44"/>
      <c r="I22" s="45"/>
    </row>
    <row r="23" spans="2:12" ht="17.649999999999999" customHeight="1" thickBot="1">
      <c r="B23" s="66" t="s">
        <v>0</v>
      </c>
      <c r="C23" s="61"/>
      <c r="D23" s="67">
        <f>SUM(D6:D11)</f>
        <v>0</v>
      </c>
      <c r="E23" s="67">
        <f t="shared" ref="E23:F23" si="0">SUM(E6:E11)</f>
        <v>0</v>
      </c>
      <c r="F23" s="67">
        <f t="shared" si="0"/>
        <v>0</v>
      </c>
      <c r="G23" s="67">
        <f>I23-H23</f>
        <v>0</v>
      </c>
      <c r="H23" s="49">
        <f>SUM(H6:H21)</f>
        <v>0</v>
      </c>
      <c r="I23" s="50">
        <f>SUM(I6:I21)</f>
        <v>0</v>
      </c>
      <c r="L23" s="15"/>
    </row>
    <row r="24" spans="2:12" ht="12.75" customHeight="1" thickTop="1"/>
    <row r="25" spans="2:12" ht="12.75" customHeight="1">
      <c r="B25" s="68" t="s">
        <v>13</v>
      </c>
      <c r="C25" s="69"/>
      <c r="D25" s="69"/>
      <c r="E25" s="69"/>
      <c r="F25" s="69"/>
      <c r="G25" s="69"/>
      <c r="H25" s="69"/>
      <c r="I25" s="70"/>
    </row>
    <row r="26" spans="2:12" ht="12.75" customHeight="1">
      <c r="B26" s="71" t="s">
        <v>25</v>
      </c>
      <c r="C26" s="9"/>
      <c r="D26" s="9"/>
      <c r="E26" s="9"/>
      <c r="F26" s="9"/>
      <c r="G26" s="9"/>
      <c r="H26" s="9"/>
      <c r="I26" s="72"/>
    </row>
    <row r="27" spans="2:12" ht="12.75" customHeight="1">
      <c r="B27" s="148"/>
      <c r="C27" s="9"/>
      <c r="D27" s="9"/>
      <c r="E27" s="9"/>
      <c r="F27" s="9"/>
      <c r="G27" s="9"/>
      <c r="H27" s="9"/>
      <c r="I27" s="72"/>
    </row>
    <row r="28" spans="2:12" ht="12.75" customHeight="1">
      <c r="B28" s="148"/>
      <c r="C28" s="9"/>
      <c r="D28" s="9"/>
      <c r="E28" s="9"/>
      <c r="F28" s="9"/>
      <c r="G28" s="9"/>
      <c r="H28" s="9"/>
      <c r="I28" s="72"/>
    </row>
    <row r="29" spans="2:12" ht="12.75" customHeight="1">
      <c r="B29" s="148"/>
      <c r="C29" s="9"/>
      <c r="D29" s="9"/>
      <c r="E29" s="9"/>
      <c r="F29" s="9"/>
      <c r="G29" s="9"/>
      <c r="H29" s="9"/>
      <c r="I29" s="72"/>
    </row>
    <row r="30" spans="2:12" ht="12.75" customHeight="1">
      <c r="B30" s="148"/>
      <c r="C30" s="9"/>
      <c r="D30" s="9"/>
      <c r="E30" s="9"/>
      <c r="F30" s="9"/>
      <c r="G30" s="9"/>
      <c r="H30" s="9"/>
      <c r="I30" s="72"/>
    </row>
    <row r="31" spans="2:12" ht="12.75" customHeight="1">
      <c r="B31" s="148"/>
      <c r="C31" s="9"/>
      <c r="D31" s="9"/>
      <c r="E31" s="9"/>
      <c r="F31" s="9"/>
      <c r="G31" s="9"/>
      <c r="H31" s="9"/>
      <c r="I31" s="72"/>
    </row>
    <row r="32" spans="2:12" ht="12.75" customHeight="1">
      <c r="B32" s="148"/>
      <c r="C32" s="9"/>
      <c r="D32" s="9"/>
      <c r="E32" s="9"/>
      <c r="F32" s="9"/>
      <c r="G32" s="9"/>
      <c r="H32" s="9"/>
      <c r="I32" s="72"/>
    </row>
    <row r="33" spans="2:10" ht="12.75" customHeight="1">
      <c r="B33" s="73"/>
      <c r="C33" s="9"/>
      <c r="D33" s="9"/>
      <c r="E33" s="9"/>
      <c r="F33" s="9"/>
      <c r="G33" s="9"/>
      <c r="H33" s="9"/>
      <c r="I33" s="72"/>
      <c r="J33" s="74"/>
    </row>
    <row r="34" spans="2:10" ht="12.75" customHeight="1">
      <c r="B34" s="73"/>
      <c r="C34" s="9"/>
      <c r="D34" s="9"/>
      <c r="E34" s="9"/>
      <c r="F34" s="9"/>
      <c r="G34" s="9"/>
      <c r="H34" s="9"/>
      <c r="I34" s="72"/>
      <c r="J34" s="74" t="s">
        <v>14</v>
      </c>
    </row>
    <row r="35" spans="2:10" ht="12.75" customHeight="1">
      <c r="B35" s="75"/>
      <c r="C35" s="76"/>
      <c r="D35" s="76"/>
      <c r="E35" s="9"/>
      <c r="F35" s="9"/>
      <c r="G35" s="9"/>
      <c r="H35" s="9"/>
      <c r="I35" s="72"/>
      <c r="J35" s="74" t="s">
        <v>14</v>
      </c>
    </row>
    <row r="36" spans="2:10" ht="12.75" customHeight="1">
      <c r="B36" s="77"/>
      <c r="C36" s="78"/>
      <c r="D36" s="9"/>
      <c r="E36" s="9"/>
      <c r="F36" s="9"/>
      <c r="G36" s="9"/>
      <c r="H36" s="9"/>
      <c r="I36" s="72"/>
      <c r="J36" s="74" t="s">
        <v>14</v>
      </c>
    </row>
    <row r="37" spans="2:10" ht="12.75" customHeight="1">
      <c r="B37" s="77"/>
      <c r="C37" s="78"/>
      <c r="D37" s="9"/>
      <c r="E37" s="9"/>
      <c r="F37" s="9"/>
      <c r="G37" s="9"/>
      <c r="H37" s="9"/>
      <c r="I37" s="72"/>
      <c r="J37" s="74" t="s">
        <v>14</v>
      </c>
    </row>
    <row r="38" spans="2:10" ht="12.75" customHeight="1">
      <c r="B38" s="77"/>
      <c r="C38" s="78"/>
      <c r="D38" s="9"/>
      <c r="E38" s="9"/>
      <c r="F38" s="9"/>
      <c r="G38" s="9"/>
      <c r="H38" s="9"/>
      <c r="I38" s="72"/>
      <c r="J38" s="74"/>
    </row>
    <row r="39" spans="2:10" ht="12.75" customHeight="1">
      <c r="B39" s="77"/>
      <c r="C39" s="78"/>
      <c r="D39" s="9"/>
      <c r="E39" s="9"/>
      <c r="F39" s="9"/>
      <c r="G39" s="9"/>
      <c r="H39" s="9"/>
      <c r="I39" s="72"/>
      <c r="J39" s="74"/>
    </row>
    <row r="40" spans="2:10" ht="12.75" customHeight="1">
      <c r="B40" s="77"/>
      <c r="C40" s="78"/>
      <c r="D40" s="9"/>
      <c r="E40" s="9"/>
      <c r="F40" s="9"/>
      <c r="G40" s="9"/>
      <c r="H40" s="9"/>
      <c r="I40" s="72"/>
      <c r="J40" s="74" t="s">
        <v>14</v>
      </c>
    </row>
    <row r="41" spans="2:10" ht="12.75" customHeight="1">
      <c r="B41" s="79"/>
      <c r="C41" s="80"/>
      <c r="D41" s="34"/>
      <c r="E41" s="34"/>
      <c r="F41" s="34"/>
      <c r="G41" s="34"/>
      <c r="H41" s="34"/>
      <c r="I41" s="81"/>
      <c r="J41" s="74" t="s">
        <v>14</v>
      </c>
    </row>
    <row r="43" spans="2:10">
      <c r="B43" s="9"/>
    </row>
  </sheetData>
  <mergeCells count="3">
    <mergeCell ref="D3:F3"/>
    <mergeCell ref="G3:I3"/>
    <mergeCell ref="G2:I2"/>
  </mergeCells>
  <phoneticPr fontId="0" type="noConversion"/>
  <printOptions horizontalCentered="1"/>
  <pageMargins left="0.39370078740157483" right="0.19685039370078741" top="0.39370078740157483" bottom="0.39370078740157483" header="0.11811023622047245" footer="0.39370078740157483"/>
  <pageSetup paperSize="9" scale="95" orientation="landscape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38"/>
  <sheetViews>
    <sheetView zoomScaleNormal="100" zoomScaleSheetLayoutView="130" workbookViewId="0">
      <selection activeCell="A6" sqref="A6:XFD23"/>
    </sheetView>
  </sheetViews>
  <sheetFormatPr defaultColWidth="9.140625" defaultRowHeight="11.25"/>
  <cols>
    <col min="1" max="1" width="2.5703125" style="2" customWidth="1"/>
    <col min="2" max="2" width="3.5703125" style="2" customWidth="1"/>
    <col min="3" max="3" width="9.140625" style="2"/>
    <col min="4" max="4" width="35.140625" style="2" customWidth="1"/>
    <col min="5" max="5" width="11.28515625" style="2" customWidth="1"/>
    <col min="6" max="6" width="9.7109375" style="2" customWidth="1"/>
    <col min="7" max="7" width="8.28515625" style="2" customWidth="1"/>
    <col min="8" max="8" width="9.7109375" style="2" customWidth="1"/>
    <col min="9" max="9" width="8.28515625" style="2" customWidth="1"/>
    <col min="10" max="10" width="9.7109375" style="2" customWidth="1"/>
    <col min="11" max="11" width="8.28515625" style="2" customWidth="1"/>
    <col min="12" max="12" width="9.7109375" style="2" customWidth="1"/>
    <col min="13" max="13" width="8.28515625" style="2" customWidth="1"/>
    <col min="14" max="14" width="9.7109375" style="2" customWidth="1"/>
    <col min="15" max="15" width="8.28515625" style="2" customWidth="1"/>
    <col min="16" max="16" width="2.5703125" style="2" customWidth="1"/>
    <col min="17" max="16384" width="9.140625" style="2"/>
  </cols>
  <sheetData>
    <row r="1" spans="2:15" ht="12.75" customHeight="1">
      <c r="B1" s="110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2:15" ht="12.75" customHeight="1">
      <c r="B2" s="86" t="s">
        <v>104</v>
      </c>
      <c r="O2" s="20"/>
    </row>
    <row r="3" spans="2:15" ht="12.75" customHeight="1">
      <c r="B3" s="21"/>
      <c r="C3" s="3"/>
      <c r="L3" s="18"/>
      <c r="M3" s="18"/>
      <c r="N3" s="18"/>
      <c r="O3" s="61"/>
    </row>
    <row r="4" spans="2:15" ht="22.5">
      <c r="B4" s="21"/>
      <c r="E4" s="119" t="s">
        <v>6</v>
      </c>
      <c r="F4" s="173">
        <v>2018</v>
      </c>
      <c r="G4" s="174"/>
      <c r="H4" s="175">
        <f>+F4+1</f>
        <v>2019</v>
      </c>
      <c r="I4" s="174"/>
      <c r="J4" s="175">
        <f>+H4+1</f>
        <v>2020</v>
      </c>
      <c r="K4" s="174"/>
      <c r="L4" s="175">
        <f>+J4+1</f>
        <v>2021</v>
      </c>
      <c r="M4" s="174"/>
      <c r="N4" s="175">
        <f>+L4+1</f>
        <v>2022</v>
      </c>
      <c r="O4" s="174"/>
    </row>
    <row r="5" spans="2:15" ht="12.75" customHeight="1">
      <c r="B5" s="21"/>
      <c r="C5" s="2" t="s">
        <v>53</v>
      </c>
      <c r="E5" s="149" t="s">
        <v>15</v>
      </c>
      <c r="F5" s="18" t="s">
        <v>15</v>
      </c>
      <c r="G5" s="61" t="s">
        <v>38</v>
      </c>
      <c r="H5" s="51" t="s">
        <v>15</v>
      </c>
      <c r="I5" s="61" t="s">
        <v>38</v>
      </c>
      <c r="J5" s="88" t="s">
        <v>15</v>
      </c>
      <c r="K5" s="89" t="s">
        <v>38</v>
      </c>
      <c r="L5" s="88" t="s">
        <v>15</v>
      </c>
      <c r="M5" s="89" t="s">
        <v>38</v>
      </c>
      <c r="N5" s="88" t="s">
        <v>15</v>
      </c>
      <c r="O5" s="89" t="s">
        <v>38</v>
      </c>
    </row>
    <row r="6" spans="2:15" ht="15.75" customHeight="1">
      <c r="B6" s="21"/>
      <c r="C6" s="2" t="s">
        <v>16</v>
      </c>
      <c r="E6" s="158"/>
      <c r="F6" s="117"/>
      <c r="G6" s="90"/>
      <c r="H6" s="91">
        <f>F22</f>
        <v>0</v>
      </c>
      <c r="I6" s="45">
        <f>IFERROR(H6*1000/'Punkt 1-4'!$H$17,0)</f>
        <v>0</v>
      </c>
      <c r="J6" s="91">
        <f>H22</f>
        <v>0</v>
      </c>
      <c r="K6" s="45">
        <f>IFERROR(J6*1000/'Punkt 1-4'!$H$17,0)</f>
        <v>0</v>
      </c>
      <c r="L6" s="91">
        <f>J22</f>
        <v>0</v>
      </c>
      <c r="M6" s="45">
        <f>IFERROR(L6*1000/'Punkt 1-4'!$H$17,0)</f>
        <v>0</v>
      </c>
      <c r="N6" s="91">
        <f>L22</f>
        <v>0</v>
      </c>
      <c r="O6" s="45">
        <f>IFERROR(N6*1000/'Punkt 1-4'!$H$17,0)</f>
        <v>0</v>
      </c>
    </row>
    <row r="7" spans="2:15" ht="15.75" customHeight="1">
      <c r="B7" s="21" t="s">
        <v>50</v>
      </c>
      <c r="C7" s="103" t="s">
        <v>121</v>
      </c>
      <c r="E7" s="128">
        <f>-'Rekap. - redeg.'!H6</f>
        <v>0</v>
      </c>
      <c r="F7" s="46"/>
      <c r="G7" s="45">
        <f>IFERROR(F7*1000/'Punkt 1-4'!$H$17,0)</f>
        <v>0</v>
      </c>
      <c r="H7" s="93"/>
      <c r="I7" s="45">
        <f>IFERROR(H7*1000/'Punkt 1-4'!$H$17,0)</f>
        <v>0</v>
      </c>
      <c r="J7" s="93"/>
      <c r="K7" s="45">
        <f>IFERROR(J7*1000/'Punkt 1-4'!$H$17,0)</f>
        <v>0</v>
      </c>
      <c r="L7" s="93"/>
      <c r="M7" s="45">
        <f>IFERROR(L7*1000/'Punkt 1-4'!$H$17,0)</f>
        <v>0</v>
      </c>
      <c r="N7" s="93"/>
      <c r="O7" s="45">
        <f>IFERROR(N7*1000/'Punkt 1-4'!$H$17,0)</f>
        <v>0</v>
      </c>
    </row>
    <row r="8" spans="2:15" ht="15.75" customHeight="1">
      <c r="B8" s="21" t="s">
        <v>50</v>
      </c>
      <c r="C8" s="103" t="s">
        <v>120</v>
      </c>
      <c r="E8" s="128">
        <f>-'Rekap. - redeg.'!H7</f>
        <v>0</v>
      </c>
      <c r="F8" s="46"/>
      <c r="G8" s="45">
        <f>IFERROR(F8*1000/'Punkt 1-4'!$H$17,0)</f>
        <v>0</v>
      </c>
      <c r="H8" s="93"/>
      <c r="I8" s="45">
        <f>IFERROR(H8*1000/'Punkt 1-4'!$H$17,0)</f>
        <v>0</v>
      </c>
      <c r="J8" s="93"/>
      <c r="K8" s="45">
        <f>IFERROR(J8*1000/'Punkt 1-4'!$H$17,0)</f>
        <v>0</v>
      </c>
      <c r="L8" s="93"/>
      <c r="M8" s="45">
        <f>IFERROR(L8*1000/'Punkt 1-4'!$H$17,0)</f>
        <v>0</v>
      </c>
      <c r="N8" s="93"/>
      <c r="O8" s="45">
        <f>IFERROR(N8*1000/'Punkt 1-4'!$H$17,0)</f>
        <v>0</v>
      </c>
    </row>
    <row r="9" spans="2:15" ht="15.75" customHeight="1">
      <c r="B9" s="21" t="s">
        <v>50</v>
      </c>
      <c r="C9" s="103" t="s">
        <v>119</v>
      </c>
      <c r="E9" s="128"/>
      <c r="G9" s="59"/>
      <c r="I9" s="59"/>
      <c r="K9" s="59"/>
      <c r="M9" s="59"/>
      <c r="O9" s="59"/>
    </row>
    <row r="10" spans="2:15" ht="15.75" customHeight="1">
      <c r="B10" s="21"/>
      <c r="C10" s="103" t="s">
        <v>137</v>
      </c>
      <c r="E10" s="128">
        <f>-'Rekap. - redeg.'!H9</f>
        <v>0</v>
      </c>
      <c r="F10" s="46"/>
      <c r="G10" s="45">
        <f>IFERROR(F10*1000/'Punkt 1-4'!$H$17,0)</f>
        <v>0</v>
      </c>
      <c r="H10" s="93"/>
      <c r="I10" s="45">
        <f>IFERROR(H10*1000/'Punkt 1-4'!$H$17,0)</f>
        <v>0</v>
      </c>
      <c r="J10" s="93"/>
      <c r="K10" s="45">
        <f>IFERROR(J10*1000/'Punkt 1-4'!$H$17,0)</f>
        <v>0</v>
      </c>
      <c r="L10" s="93"/>
      <c r="M10" s="45">
        <f>IFERROR(L10*1000/'Punkt 1-4'!$H$17,0)</f>
        <v>0</v>
      </c>
      <c r="N10" s="93"/>
      <c r="O10" s="45">
        <f>IFERROR(N10*1000/'Punkt 1-4'!$H$17,0)</f>
        <v>0</v>
      </c>
    </row>
    <row r="11" spans="2:15" ht="15.75" customHeight="1">
      <c r="B11" s="21" t="s">
        <v>50</v>
      </c>
      <c r="C11" s="103" t="s">
        <v>122</v>
      </c>
      <c r="E11" s="128">
        <f>-'Rekap. - redeg.'!H10</f>
        <v>0</v>
      </c>
      <c r="F11" s="46"/>
      <c r="G11" s="45">
        <f>IFERROR(F11*1000/'Punkt 1-4'!$H$17,0)</f>
        <v>0</v>
      </c>
      <c r="H11" s="93"/>
      <c r="I11" s="45">
        <f>IFERROR(H11*1000/'Punkt 1-4'!$H$17,0)</f>
        <v>0</v>
      </c>
      <c r="J11" s="93"/>
      <c r="K11" s="45">
        <f>IFERROR(J11*1000/'Punkt 1-4'!$H$17,0)</f>
        <v>0</v>
      </c>
      <c r="L11" s="93"/>
      <c r="M11" s="45">
        <f>IFERROR(L11*1000/'Punkt 1-4'!$H$17,0)</f>
        <v>0</v>
      </c>
      <c r="N11" s="93"/>
      <c r="O11" s="45">
        <f>IFERROR(N11*1000/'Punkt 1-4'!$H$17,0)</f>
        <v>0</v>
      </c>
    </row>
    <row r="12" spans="2:15" ht="15.75" customHeight="1">
      <c r="B12" s="92" t="s">
        <v>51</v>
      </c>
      <c r="C12" s="103" t="s">
        <v>44</v>
      </c>
      <c r="E12" s="128">
        <f>-'Pkt 6 (Anv. øko. lettelser)'!H9</f>
        <v>0</v>
      </c>
      <c r="F12" s="46">
        <v>0</v>
      </c>
      <c r="G12" s="45">
        <f>IFERROR(F12*1000/'Punkt 1-4'!$H$17,0)</f>
        <v>0</v>
      </c>
      <c r="H12" s="93">
        <v>0</v>
      </c>
      <c r="I12" s="45">
        <f>IFERROR(H12*1000/'Punkt 1-4'!$H$17,0)</f>
        <v>0</v>
      </c>
      <c r="J12" s="93"/>
      <c r="K12" s="45">
        <f>IFERROR(J12*1000/'Punkt 1-4'!$H$17,0)</f>
        <v>0</v>
      </c>
      <c r="L12" s="93"/>
      <c r="M12" s="45">
        <f>IFERROR(L12*1000/'Punkt 1-4'!$H$17,0)</f>
        <v>0</v>
      </c>
      <c r="N12" s="93"/>
      <c r="O12" s="45">
        <f>IFERROR(N12*1000/'Punkt 1-4'!$H$17,0)</f>
        <v>0</v>
      </c>
    </row>
    <row r="13" spans="2:15" ht="15.75" customHeight="1">
      <c r="B13" s="92" t="s">
        <v>51</v>
      </c>
      <c r="C13" s="103" t="s">
        <v>46</v>
      </c>
      <c r="E13" s="128">
        <f>-'Pkt 6 (Anv. øko. lettelser)'!H15</f>
        <v>0</v>
      </c>
      <c r="F13" s="46">
        <v>0</v>
      </c>
      <c r="G13" s="45">
        <f>IFERROR(F13*1000/'Punkt 1-4'!$H$17,0)</f>
        <v>0</v>
      </c>
      <c r="H13" s="93">
        <v>0</v>
      </c>
      <c r="I13" s="45">
        <f>IFERROR(H13*1000/'Punkt 1-4'!$H$17,0)</f>
        <v>0</v>
      </c>
      <c r="J13" s="93"/>
      <c r="K13" s="45">
        <f>IFERROR(J13*1000/'Punkt 1-4'!$H$17,0)</f>
        <v>0</v>
      </c>
      <c r="L13" s="93"/>
      <c r="M13" s="45">
        <f>IFERROR(L13*1000/'Punkt 1-4'!$H$17,0)</f>
        <v>0</v>
      </c>
      <c r="N13" s="93"/>
      <c r="O13" s="45">
        <f>IFERROR(N13*1000/'Punkt 1-4'!$H$17,0)</f>
        <v>0</v>
      </c>
    </row>
    <row r="14" spans="2:15" ht="15.75" customHeight="1">
      <c r="B14" s="21" t="s">
        <v>50</v>
      </c>
      <c r="C14" s="103" t="s">
        <v>52</v>
      </c>
      <c r="E14" s="128">
        <f>-'Pkt 6 (Anv. øko. lettelser)'!H27</f>
        <v>0</v>
      </c>
      <c r="F14" s="46"/>
      <c r="G14" s="45">
        <f>IFERROR(F14*1000/'Punkt 1-4'!$H$17,0)</f>
        <v>0</v>
      </c>
      <c r="H14" s="93"/>
      <c r="I14" s="45">
        <f>IFERROR(H14*1000/'Punkt 1-4'!$H$17,0)</f>
        <v>0</v>
      </c>
      <c r="J14" s="93"/>
      <c r="K14" s="45">
        <f>IFERROR(J14*1000/'Punkt 1-4'!$H$17,0)</f>
        <v>0</v>
      </c>
      <c r="L14" s="93"/>
      <c r="M14" s="45">
        <f>IFERROR(L14*1000/'Punkt 1-4'!$H$17,0)</f>
        <v>0</v>
      </c>
      <c r="N14" s="93"/>
      <c r="O14" s="45">
        <f>IFERROR(N14*1000/'Punkt 1-4'!$H$17,0)</f>
        <v>0</v>
      </c>
    </row>
    <row r="15" spans="2:15" ht="15.75" customHeight="1">
      <c r="B15" s="21" t="s">
        <v>49</v>
      </c>
      <c r="C15" s="103" t="s">
        <v>62</v>
      </c>
      <c r="E15" s="128"/>
      <c r="F15" s="46"/>
      <c r="G15" s="45"/>
      <c r="H15" s="93"/>
      <c r="I15" s="45"/>
      <c r="J15" s="93"/>
      <c r="K15" s="45"/>
      <c r="L15" s="93"/>
      <c r="M15" s="45"/>
      <c r="N15" s="93"/>
      <c r="O15" s="45"/>
    </row>
    <row r="16" spans="2:15" ht="15.75" customHeight="1">
      <c r="B16" s="21"/>
      <c r="C16" s="103" t="s">
        <v>60</v>
      </c>
      <c r="E16" s="128">
        <f>-'Pkt 6 (Anv. øko. lettelser)'!H34</f>
        <v>0</v>
      </c>
      <c r="F16" s="46">
        <v>0</v>
      </c>
      <c r="G16" s="45">
        <f>IFERROR(F16*1000/'Punkt 1-4'!$H$17,0)</f>
        <v>0</v>
      </c>
      <c r="H16" s="93">
        <v>0</v>
      </c>
      <c r="I16" s="45">
        <f>IFERROR(H16*1000/'Punkt 1-4'!$H$17,0)</f>
        <v>0</v>
      </c>
      <c r="J16" s="93"/>
      <c r="K16" s="45">
        <f>IFERROR(J16*1000/'Punkt 1-4'!$H$17,0)</f>
        <v>0</v>
      </c>
      <c r="L16" s="93"/>
      <c r="M16" s="45">
        <f>IFERROR(L16*1000/'Punkt 1-4'!$H$17,0)</f>
        <v>0</v>
      </c>
      <c r="N16" s="93"/>
      <c r="O16" s="45">
        <f>IFERROR(N16*1000/'Punkt 1-4'!$H$17,0)</f>
        <v>0</v>
      </c>
    </row>
    <row r="17" spans="2:15" ht="15.75" customHeight="1">
      <c r="B17" s="21" t="s">
        <v>49</v>
      </c>
      <c r="C17" s="103" t="s">
        <v>145</v>
      </c>
      <c r="E17" s="128">
        <v>0</v>
      </c>
      <c r="F17" s="46"/>
      <c r="G17" s="45">
        <f>IFERROR(F17*1000/'Punkt 1-4'!$H$17,0)</f>
        <v>0</v>
      </c>
      <c r="H17" s="93">
        <v>0</v>
      </c>
      <c r="I17" s="45">
        <f>IFERROR(H17*1000/'Punkt 1-4'!$H$17,0)</f>
        <v>0</v>
      </c>
      <c r="J17" s="93"/>
      <c r="K17" s="45">
        <f>IFERROR(J17*1000/'Punkt 1-4'!$H$17,0)</f>
        <v>0</v>
      </c>
      <c r="L17" s="93"/>
      <c r="M17" s="45">
        <f>IFERROR(L17*1000/'Punkt 1-4'!$H$17,0)</f>
        <v>0</v>
      </c>
      <c r="N17" s="93"/>
      <c r="O17" s="45">
        <f>IFERROR(N17*1000/'Punkt 1-4'!$H$17,0)</f>
        <v>0</v>
      </c>
    </row>
    <row r="18" spans="2:15" ht="15.75" customHeight="1">
      <c r="B18" s="21"/>
      <c r="C18" s="103" t="s">
        <v>139</v>
      </c>
      <c r="E18" s="128">
        <f>-'Pkt 6 (Anv. øko. lettelser)'!H43</f>
        <v>0</v>
      </c>
      <c r="F18" s="46"/>
      <c r="G18" s="45">
        <f>IFERROR(F18*1000/'Punkt 1-4'!$H$17,0)</f>
        <v>0</v>
      </c>
      <c r="H18" s="93"/>
      <c r="I18" s="45">
        <f>IFERROR(H18*1000/'Punkt 1-4'!$H$17,0)</f>
        <v>0</v>
      </c>
      <c r="J18" s="93"/>
      <c r="K18" s="45">
        <f>IFERROR(J18*1000/'Punkt 1-4'!$H$17,0)</f>
        <v>0</v>
      </c>
      <c r="L18" s="93"/>
      <c r="M18" s="45">
        <f>IFERROR(L18*1000/'Punkt 1-4'!$H$17,0)</f>
        <v>0</v>
      </c>
      <c r="N18" s="93"/>
      <c r="O18" s="45">
        <f>IFERROR(N18*1000/'Punkt 1-4'!$H$17,0)</f>
        <v>0</v>
      </c>
    </row>
    <row r="19" spans="2:15" ht="15.75" customHeight="1">
      <c r="B19" s="21" t="s">
        <v>50</v>
      </c>
      <c r="C19" s="103" t="s">
        <v>57</v>
      </c>
      <c r="E19" s="143">
        <v>0</v>
      </c>
      <c r="F19" s="118"/>
      <c r="G19" s="45">
        <f>IFERROR(F19*1000/'Punkt 1-4'!$H$17,0)</f>
        <v>0</v>
      </c>
      <c r="H19" s="94">
        <v>0</v>
      </c>
      <c r="I19" s="95">
        <f>IFERROR(H19*1000/'Punkt 1-4'!$H$17,0)</f>
        <v>0</v>
      </c>
      <c r="J19" s="94"/>
      <c r="K19" s="95">
        <f>IFERROR(J19*1000/'Punkt 1-4'!$H$17,0)</f>
        <v>0</v>
      </c>
      <c r="L19" s="94"/>
      <c r="M19" s="95">
        <f>IFERROR(L19*1000/'Punkt 1-4'!$H$17,0)</f>
        <v>0</v>
      </c>
      <c r="N19" s="94"/>
      <c r="O19" s="95">
        <f>IFERROR(N19*1000/'Punkt 1-4'!$H$17,0)</f>
        <v>0</v>
      </c>
    </row>
    <row r="20" spans="2:15" ht="15.75" customHeight="1">
      <c r="B20" s="21"/>
      <c r="C20" s="2" t="s">
        <v>17</v>
      </c>
      <c r="E20" s="129"/>
      <c r="F20" s="91">
        <f>SUM(F7:F19)</f>
        <v>0</v>
      </c>
      <c r="G20" s="120">
        <f>SUM(G7:G19)</f>
        <v>0</v>
      </c>
      <c r="H20" s="63">
        <f>SUM(H6:H19)</f>
        <v>0</v>
      </c>
      <c r="I20" s="45">
        <f>IFERROR(H20*1000/'Punkt 1-4'!$H$17,0)</f>
        <v>0</v>
      </c>
      <c r="J20" s="63">
        <f>SUM(J6:J19)</f>
        <v>0</v>
      </c>
      <c r="K20" s="45">
        <f>IFERROR(J20*1000/'Punkt 1-4'!$H$17,0)</f>
        <v>0</v>
      </c>
      <c r="L20" s="63">
        <f>SUM(L6:L19)</f>
        <v>0</v>
      </c>
      <c r="M20" s="45">
        <f>IFERROR(L20*1000/'Punkt 1-4'!$H$17,0)</f>
        <v>0</v>
      </c>
      <c r="N20" s="63">
        <f>SUM(N6:N19)</f>
        <v>0</v>
      </c>
      <c r="O20" s="45">
        <f>IFERROR(N20*1000/'Punkt 1-4'!$H$17,0)</f>
        <v>0</v>
      </c>
    </row>
    <row r="21" spans="2:15" ht="15.75" customHeight="1">
      <c r="B21" s="21" t="s">
        <v>49</v>
      </c>
      <c r="C21" s="103" t="s">
        <v>93</v>
      </c>
      <c r="E21" s="129"/>
      <c r="F21" s="94"/>
      <c r="G21" s="45">
        <f>IFERROR(F21*1000/'Punkt 1-4'!$H$17,0)</f>
        <v>0</v>
      </c>
      <c r="H21" s="94">
        <v>0</v>
      </c>
      <c r="I21" s="95">
        <f>IFERROR(H21*1000/'Punkt 1-4'!$H$17,0)</f>
        <v>0</v>
      </c>
      <c r="J21" s="94"/>
      <c r="K21" s="95">
        <f>IFERROR(J21*1000/'Punkt 1-4'!$H$17,0)</f>
        <v>0</v>
      </c>
      <c r="L21" s="94"/>
      <c r="M21" s="95">
        <f>IFERROR(L21*1000/'Punkt 1-4'!$H$17,0)</f>
        <v>0</v>
      </c>
      <c r="N21" s="94"/>
      <c r="O21" s="95">
        <f>IFERROR(N21*1000/'Punkt 1-4'!$H$17,0)</f>
        <v>0</v>
      </c>
    </row>
    <row r="22" spans="2:15" ht="15.75" customHeight="1" thickBot="1">
      <c r="B22" s="21"/>
      <c r="C22" s="2" t="s">
        <v>18</v>
      </c>
      <c r="F22" s="121">
        <f>SUM(F20:F21)</f>
        <v>0</v>
      </c>
      <c r="G22" s="122">
        <f>IFERROR(F22*1000/'Punkt 1-4'!$H$17,0)</f>
        <v>0</v>
      </c>
      <c r="H22" s="67">
        <f>SUM(H20:H21)</f>
        <v>0</v>
      </c>
      <c r="I22" s="50">
        <f>IFERROR(H22*1000/'Punkt 1-4'!$H$17,0)</f>
        <v>0</v>
      </c>
      <c r="J22" s="67">
        <f>SUM(J20:J21)</f>
        <v>0</v>
      </c>
      <c r="K22" s="50">
        <f>IFERROR(J22*1000/'Punkt 1-4'!$H$17,0)</f>
        <v>0</v>
      </c>
      <c r="L22" s="67">
        <f>SUM(L20:L21)</f>
        <v>0</v>
      </c>
      <c r="M22" s="50">
        <f>IFERROR(L22*1000/'Punkt 1-4'!$H$17,0)</f>
        <v>0</v>
      </c>
      <c r="N22" s="67">
        <f>SUM(N20:N21)</f>
        <v>0</v>
      </c>
      <c r="O22" s="50">
        <f>IFERROR(N22*1000/'Punkt 1-4'!$H$17,0)</f>
        <v>0</v>
      </c>
    </row>
    <row r="23" spans="2:15" ht="15.75" customHeight="1" thickTop="1">
      <c r="B23" s="51"/>
      <c r="C23" s="18"/>
      <c r="D23" s="18"/>
      <c r="E23" s="18"/>
      <c r="F23" s="18"/>
      <c r="G23" s="18"/>
      <c r="H23" s="18"/>
      <c r="I23" s="18"/>
      <c r="J23" s="18"/>
      <c r="K23" s="111"/>
      <c r="L23" s="111"/>
      <c r="M23" s="111"/>
      <c r="N23" s="18"/>
      <c r="O23" s="61"/>
    </row>
    <row r="24" spans="2:15" ht="12.75" customHeight="1"/>
    <row r="25" spans="2:15" ht="12.75" customHeight="1"/>
    <row r="26" spans="2:15" ht="12.75" customHeight="1"/>
    <row r="27" spans="2:15" ht="12.75" customHeight="1"/>
    <row r="28" spans="2:15" ht="12.75" customHeight="1">
      <c r="C28" s="2" t="s">
        <v>19</v>
      </c>
      <c r="D28" s="34"/>
      <c r="E28" s="34"/>
      <c r="F28" s="18"/>
      <c r="H28" s="34"/>
      <c r="I28" s="18"/>
      <c r="J28" s="18"/>
      <c r="K28" s="18"/>
    </row>
    <row r="29" spans="2:15" ht="12.75" customHeight="1">
      <c r="D29" s="96" t="s">
        <v>20</v>
      </c>
      <c r="E29" s="96"/>
      <c r="F29" s="1"/>
      <c r="H29" s="96" t="s">
        <v>21</v>
      </c>
      <c r="I29" s="1"/>
      <c r="J29" s="96"/>
      <c r="K29" s="1"/>
      <c r="L29" s="97"/>
      <c r="N29" s="97"/>
    </row>
    <row r="30" spans="2:15" ht="12.75" customHeight="1">
      <c r="D30" s="96"/>
      <c r="E30" s="96"/>
      <c r="F30" s="1"/>
      <c r="H30" s="96"/>
      <c r="I30" s="1"/>
      <c r="J30" s="96"/>
      <c r="K30" s="1"/>
      <c r="L30" s="97"/>
      <c r="N30" s="97"/>
    </row>
    <row r="31" spans="2:15" ht="12.75" customHeight="1">
      <c r="C31" s="2" t="s">
        <v>72</v>
      </c>
      <c r="D31" s="96"/>
      <c r="E31" s="96"/>
      <c r="F31" s="1"/>
      <c r="H31" s="96"/>
      <c r="I31" s="1"/>
      <c r="J31" s="96"/>
      <c r="K31" s="1"/>
      <c r="L31" s="97"/>
      <c r="N31" s="97"/>
    </row>
    <row r="32" spans="2:15" ht="12.75" customHeight="1">
      <c r="D32" s="96"/>
      <c r="E32" s="96"/>
      <c r="F32" s="1"/>
      <c r="H32" s="96"/>
      <c r="I32" s="1"/>
      <c r="J32" s="96"/>
      <c r="K32" s="1"/>
      <c r="L32" s="97"/>
      <c r="N32" s="97"/>
    </row>
    <row r="33" spans="3:3" ht="12.75" customHeight="1">
      <c r="C33" s="104" t="s">
        <v>92</v>
      </c>
    </row>
    <row r="34" spans="3:3" ht="12.75" customHeight="1">
      <c r="C34" s="2" t="s">
        <v>130</v>
      </c>
    </row>
    <row r="35" spans="3:3" ht="12.75" customHeight="1"/>
    <row r="36" spans="3:3" ht="12.75" customHeight="1"/>
    <row r="37" spans="3:3" ht="12.75" customHeight="1"/>
    <row r="38" spans="3:3" ht="12.75" customHeight="1"/>
  </sheetData>
  <mergeCells count="5">
    <mergeCell ref="F4:G4"/>
    <mergeCell ref="H4:I4"/>
    <mergeCell ref="J4:K4"/>
    <mergeCell ref="L4:M4"/>
    <mergeCell ref="N4:O4"/>
  </mergeCells>
  <phoneticPr fontId="0" type="noConversion"/>
  <printOptions horizontalCentered="1"/>
  <pageMargins left="0.39370078740157483" right="0.19685039370078741" top="0.39370078740157483" bottom="0.39370078740157483" header="0.11811023622047245" footer="0.39370078740157483"/>
  <pageSetup paperSize="9" scale="95" orientation="landscape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  <ignoredErrors>
    <ignoredError sqref="O9 G9 I9 K9" evalError="1"/>
    <ignoredError sqref="G20 M9" evalError="1" formula="1"/>
    <ignoredError sqref="H4 J4 L4 N4" unlockedFormula="1"/>
    <ignoredError sqref="J6 H22 J20 J22 L20 L22 N20 N22 L6 N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1"/>
  <sheetViews>
    <sheetView zoomScaleNormal="100" zoomScaleSheetLayoutView="115" workbookViewId="0">
      <selection activeCell="I35" sqref="I35"/>
    </sheetView>
  </sheetViews>
  <sheetFormatPr defaultColWidth="9.140625" defaultRowHeight="11.25"/>
  <cols>
    <col min="1" max="1" width="2.5703125" style="2" customWidth="1"/>
    <col min="2" max="2" width="3.5703125" style="2" customWidth="1"/>
    <col min="3" max="3" width="9.140625" style="2"/>
    <col min="4" max="4" width="34.855468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10.7109375" style="2" customWidth="1"/>
    <col min="10" max="10" width="8.7109375" style="2" customWidth="1"/>
    <col min="11" max="11" width="10.7109375" style="2" customWidth="1"/>
    <col min="12" max="12" width="8.7109375" style="2" customWidth="1"/>
    <col min="13" max="13" width="10.7109375" style="2" customWidth="1"/>
    <col min="14" max="14" width="8.7109375" style="2" customWidth="1"/>
    <col min="15" max="15" width="2.5703125" style="2" customWidth="1"/>
    <col min="16" max="16384" width="9.140625" style="2"/>
  </cols>
  <sheetData>
    <row r="1" spans="2:14" ht="12.75" customHeight="1">
      <c r="B1" s="110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2:14" ht="12.75" customHeight="1">
      <c r="B2" s="86" t="s">
        <v>105</v>
      </c>
      <c r="C2" s="3"/>
      <c r="N2" s="20"/>
    </row>
    <row r="3" spans="2:14" ht="12.75" customHeight="1">
      <c r="B3" s="86"/>
      <c r="C3" s="3"/>
      <c r="E3" s="18"/>
      <c r="F3" s="18"/>
      <c r="G3" s="18"/>
      <c r="H3" s="18"/>
      <c r="I3" s="18"/>
      <c r="J3" s="18"/>
      <c r="K3" s="18"/>
      <c r="L3" s="18"/>
      <c r="M3" s="18"/>
      <c r="N3" s="61"/>
    </row>
    <row r="4" spans="2:14" ht="21.2" customHeight="1">
      <c r="B4" s="21"/>
      <c r="E4" s="175">
        <f>+Reguleringskonto!N4+1</f>
        <v>2023</v>
      </c>
      <c r="F4" s="174"/>
      <c r="G4" s="175">
        <f>+E4+1</f>
        <v>2024</v>
      </c>
      <c r="H4" s="174"/>
      <c r="I4" s="175">
        <f>+G4+1</f>
        <v>2025</v>
      </c>
      <c r="J4" s="174"/>
      <c r="K4" s="175">
        <f>+I4+1</f>
        <v>2026</v>
      </c>
      <c r="L4" s="174"/>
      <c r="M4" s="175">
        <f>+K4+1</f>
        <v>2027</v>
      </c>
      <c r="N4" s="174"/>
    </row>
    <row r="5" spans="2:14" ht="12.75" customHeight="1">
      <c r="B5" s="21"/>
      <c r="C5" s="2" t="s">
        <v>53</v>
      </c>
      <c r="E5" s="51" t="s">
        <v>15</v>
      </c>
      <c r="F5" s="61" t="s">
        <v>38</v>
      </c>
      <c r="G5" s="51" t="s">
        <v>15</v>
      </c>
      <c r="H5" s="61" t="s">
        <v>38</v>
      </c>
      <c r="I5" s="51" t="s">
        <v>15</v>
      </c>
      <c r="J5" s="89" t="s">
        <v>38</v>
      </c>
      <c r="K5" s="88" t="s">
        <v>15</v>
      </c>
      <c r="L5" s="89" t="s">
        <v>38</v>
      </c>
      <c r="M5" s="88" t="s">
        <v>15</v>
      </c>
      <c r="N5" s="89" t="s">
        <v>38</v>
      </c>
    </row>
    <row r="6" spans="2:14" ht="15.75" customHeight="1">
      <c r="B6" s="21"/>
      <c r="C6" s="2" t="s">
        <v>16</v>
      </c>
      <c r="D6" s="21"/>
      <c r="E6" s="147">
        <f>Reguleringskonto!N22</f>
        <v>0</v>
      </c>
      <c r="F6" s="45">
        <f>IFERROR(E6*1000/'Punkt 1-4'!$H$17,0)</f>
        <v>0</v>
      </c>
      <c r="G6" s="91">
        <f>E22</f>
        <v>0</v>
      </c>
      <c r="H6" s="45">
        <f>IFERROR(G6*1000/'Punkt 1-4'!$H$17,0)</f>
        <v>0</v>
      </c>
      <c r="I6" s="91">
        <f>G22</f>
        <v>0</v>
      </c>
      <c r="J6" s="45">
        <f>IFERROR(I6*1000/'Punkt 1-4'!$H$17,0)</f>
        <v>0</v>
      </c>
      <c r="K6" s="91">
        <f>I22</f>
        <v>0</v>
      </c>
      <c r="L6" s="45">
        <f>IFERROR(K6*1000/'Punkt 1-4'!$H$17,0)</f>
        <v>0</v>
      </c>
      <c r="M6" s="91">
        <f>K22</f>
        <v>0</v>
      </c>
      <c r="N6" s="45">
        <f>IFERROR(M6*1000/'Punkt 1-4'!$H$17,0)</f>
        <v>0</v>
      </c>
    </row>
    <row r="7" spans="2:14" ht="15.75" customHeight="1">
      <c r="B7" s="21" t="s">
        <v>50</v>
      </c>
      <c r="C7" s="103" t="str">
        <f>Reguleringskonto!C7</f>
        <v>Ydelse, opretning mv. § 91 støtte til renovering</v>
      </c>
      <c r="E7" s="93"/>
      <c r="F7" s="45">
        <f>IFERROR(E7*1000/'Punkt 1-4'!$H$17,0)</f>
        <v>0</v>
      </c>
      <c r="G7" s="93"/>
      <c r="H7" s="45">
        <f>IFERROR(G7*1000/'Punkt 1-4'!$H$17,0)</f>
        <v>0</v>
      </c>
      <c r="I7" s="93"/>
      <c r="J7" s="45">
        <f>IFERROR(I7*1000/'Punkt 1-4'!$H$17,0)</f>
        <v>0</v>
      </c>
      <c r="K7" s="93"/>
      <c r="L7" s="45">
        <f>IFERROR(K7*1000/'Punkt 1-4'!$H$17,0)</f>
        <v>0</v>
      </c>
      <c r="M7" s="93"/>
      <c r="N7" s="45">
        <f>IFERROR(M7*1000/'Punkt 1-4'!$H$17,0)</f>
        <v>0</v>
      </c>
    </row>
    <row r="8" spans="2:14" ht="15.75" customHeight="1">
      <c r="B8" s="21" t="s">
        <v>50</v>
      </c>
      <c r="C8" s="103" t="str">
        <f>Reguleringskonto!C8</f>
        <v>Ydelse, modernisering og renov. ungd.boliger § 100</v>
      </c>
      <c r="E8" s="93"/>
      <c r="F8" s="45">
        <f>IFERROR(E8*1000/'Punkt 1-4'!$H$17,0)</f>
        <v>0</v>
      </c>
      <c r="G8" s="93"/>
      <c r="H8" s="45">
        <f>IFERROR(G8*1000/'Punkt 1-4'!$H$17,0)</f>
        <v>0</v>
      </c>
      <c r="I8" s="93"/>
      <c r="J8" s="45">
        <f>IFERROR(I8*1000/'Punkt 1-4'!$H$17,0)</f>
        <v>0</v>
      </c>
      <c r="K8" s="93"/>
      <c r="L8" s="45">
        <f>IFERROR(K8*1000/'Punkt 1-4'!$H$17,0)</f>
        <v>0</v>
      </c>
      <c r="M8" s="93"/>
      <c r="N8" s="45">
        <f>IFERROR(M8*1000/'Punkt 1-4'!$H$17,0)</f>
        <v>0</v>
      </c>
    </row>
    <row r="9" spans="2:14" ht="15.75" customHeight="1">
      <c r="B9" s="21" t="s">
        <v>50</v>
      </c>
      <c r="C9" s="103" t="str">
        <f>Reguleringskonto!C9</f>
        <v>Ydelse, ekstraordinære renoveringsarbejde/</v>
      </c>
      <c r="D9" s="20"/>
      <c r="F9" s="59"/>
      <c r="H9" s="59"/>
      <c r="J9" s="59"/>
      <c r="L9" s="59"/>
      <c r="N9" s="59"/>
    </row>
    <row r="10" spans="2:14" ht="15.75" customHeight="1">
      <c r="B10" s="21"/>
      <c r="C10" s="103" t="str">
        <f>Reguleringskonto!C10</f>
        <v>forbedrings- og opretningsarbejder</v>
      </c>
      <c r="E10" s="93"/>
      <c r="F10" s="45">
        <f>IFERROR(E10*1000/'Punkt 1-4'!$H$17,0)</f>
        <v>0</v>
      </c>
      <c r="G10" s="93"/>
      <c r="H10" s="45">
        <f>IFERROR(G10*1000/'Punkt 1-4'!$H$17,0)</f>
        <v>0</v>
      </c>
      <c r="I10" s="93"/>
      <c r="J10" s="45">
        <f>IFERROR(I10*1000/'Punkt 1-4'!$H$17,0)</f>
        <v>0</v>
      </c>
      <c r="K10" s="93"/>
      <c r="L10" s="45">
        <f>IFERROR(K10*1000/'Punkt 1-4'!$H$17,0)</f>
        <v>0</v>
      </c>
      <c r="M10" s="93"/>
      <c r="N10" s="45">
        <f>IFERROR(M10*1000/'Punkt 1-4'!$H$17,0)</f>
        <v>0</v>
      </c>
    </row>
    <row r="11" spans="2:14" ht="15.75" customHeight="1">
      <c r="B11" s="21" t="s">
        <v>50</v>
      </c>
      <c r="C11" s="103" t="str">
        <f>Reguleringskonto!C11</f>
        <v>Ydelse, særligt aktiv</v>
      </c>
      <c r="E11" s="93"/>
      <c r="F11" s="45">
        <f>IFERROR(E11*1000/'Punkt 1-4'!$H$17,0)</f>
        <v>0</v>
      </c>
      <c r="G11" s="93"/>
      <c r="H11" s="45">
        <f>IFERROR(G11*1000/'Punkt 1-4'!$H$17,0)</f>
        <v>0</v>
      </c>
      <c r="I11" s="93"/>
      <c r="J11" s="45">
        <f>IFERROR(I11*1000/'Punkt 1-4'!$H$17,0)</f>
        <v>0</v>
      </c>
      <c r="K11" s="93"/>
      <c r="L11" s="45">
        <f>IFERROR(K11*1000/'Punkt 1-4'!$H$17,0)</f>
        <v>0</v>
      </c>
      <c r="M11" s="93"/>
      <c r="N11" s="45">
        <f>IFERROR(M11*1000/'Punkt 1-4'!$H$17,0)</f>
        <v>0</v>
      </c>
    </row>
    <row r="12" spans="2:14" ht="15.75" customHeight="1">
      <c r="B12" s="92" t="s">
        <v>51</v>
      </c>
      <c r="C12" s="103" t="str">
        <f>Reguleringskonto!C12</f>
        <v>Huslejeregulering</v>
      </c>
      <c r="E12" s="93"/>
      <c r="F12" s="45">
        <f>IFERROR(E12*1000/'Punkt 1-4'!$H$17,0)</f>
        <v>0</v>
      </c>
      <c r="G12" s="93"/>
      <c r="H12" s="45">
        <f>IFERROR(G12*1000/'Punkt 1-4'!$H$17,0)</f>
        <v>0</v>
      </c>
      <c r="I12" s="93"/>
      <c r="J12" s="45">
        <f>IFERROR(I12*1000/'Punkt 1-4'!$H$17,0)</f>
        <v>0</v>
      </c>
      <c r="K12" s="93"/>
      <c r="L12" s="45">
        <f>IFERROR(K12*1000/'Punkt 1-4'!$H$17,0)</f>
        <v>0</v>
      </c>
      <c r="M12" s="93"/>
      <c r="N12" s="45">
        <f>IFERROR(M12*1000/'Punkt 1-4'!$H$17,0)</f>
        <v>0</v>
      </c>
    </row>
    <row r="13" spans="2:14" ht="15.75" customHeight="1">
      <c r="B13" s="92" t="s">
        <v>51</v>
      </c>
      <c r="C13" s="103" t="str">
        <f>Reguleringskonto!C13</f>
        <v>Besparelser/merudgifter på driften</v>
      </c>
      <c r="E13" s="93"/>
      <c r="F13" s="45">
        <f>IFERROR(E13*1000/'Punkt 1-4'!$H$17,0)</f>
        <v>0</v>
      </c>
      <c r="G13" s="93"/>
      <c r="H13" s="45">
        <f>IFERROR(G13*1000/'Punkt 1-4'!$H$17,0)</f>
        <v>0</v>
      </c>
      <c r="I13" s="93"/>
      <c r="J13" s="45">
        <f>IFERROR(I13*1000/'Punkt 1-4'!$H$17,0)</f>
        <v>0</v>
      </c>
      <c r="K13" s="93"/>
      <c r="L13" s="45">
        <f>IFERROR(K13*1000/'Punkt 1-4'!$H$17,0)</f>
        <v>0</v>
      </c>
      <c r="M13" s="93"/>
      <c r="N13" s="45">
        <f>IFERROR(M13*1000/'Punkt 1-4'!$H$17,0)</f>
        <v>0</v>
      </c>
    </row>
    <row r="14" spans="2:14" ht="15.75" customHeight="1">
      <c r="B14" s="21" t="s">
        <v>50</v>
      </c>
      <c r="C14" s="103" t="str">
        <f>Reguleringskonto!C14</f>
        <v>Andre tiltag/reserve</v>
      </c>
      <c r="E14" s="93"/>
      <c r="F14" s="45">
        <f>IFERROR(E14*1000/'Punkt 1-4'!$H$17,0)</f>
        <v>0</v>
      </c>
      <c r="G14" s="93"/>
      <c r="H14" s="45">
        <f>IFERROR(G14*1000/'Punkt 1-4'!$H$17,0)</f>
        <v>0</v>
      </c>
      <c r="I14" s="93"/>
      <c r="J14" s="45">
        <f>IFERROR(I14*1000/'Punkt 1-4'!$H$17,0)</f>
        <v>0</v>
      </c>
      <c r="K14" s="93"/>
      <c r="L14" s="45">
        <f>IFERROR(K14*1000/'Punkt 1-4'!$H$17,0)</f>
        <v>0</v>
      </c>
      <c r="M14" s="93"/>
      <c r="N14" s="45">
        <f>IFERROR(M14*1000/'Punkt 1-4'!$H$17,0)</f>
        <v>0</v>
      </c>
    </row>
    <row r="15" spans="2:14" ht="15.75" customHeight="1">
      <c r="B15" s="21" t="s">
        <v>49</v>
      </c>
      <c r="C15" s="103" t="str">
        <f>Reguleringskonto!C15</f>
        <v>Løbende tilskud fra boligoriganisation/</v>
      </c>
      <c r="E15" s="93"/>
      <c r="F15" s="45"/>
      <c r="G15" s="93"/>
      <c r="H15" s="45"/>
      <c r="I15" s="93"/>
      <c r="J15" s="45"/>
      <c r="K15" s="93"/>
      <c r="L15" s="45"/>
      <c r="M15" s="93"/>
      <c r="N15" s="45"/>
    </row>
    <row r="16" spans="2:14" ht="15.75" customHeight="1">
      <c r="B16" s="21"/>
      <c r="C16" s="103" t="str">
        <f>Reguleringskonto!C16</f>
        <v>subsidiært driftslån fra LBF</v>
      </c>
      <c r="E16" s="93"/>
      <c r="F16" s="45">
        <f>IFERROR(E16*1000/'Punkt 1-4'!$H$17,0)</f>
        <v>0</v>
      </c>
      <c r="G16" s="93"/>
      <c r="H16" s="45">
        <f>IFERROR(G16*1000/'Punkt 1-4'!$H$17,0)</f>
        <v>0</v>
      </c>
      <c r="I16" s="93"/>
      <c r="J16" s="45">
        <f>IFERROR(I16*1000/'Punkt 1-4'!$H$17,0)</f>
        <v>0</v>
      </c>
      <c r="K16" s="93"/>
      <c r="L16" s="45">
        <f>IFERROR(K16*1000/'Punkt 1-4'!$H$17,0)</f>
        <v>0</v>
      </c>
      <c r="M16" s="93"/>
      <c r="N16" s="45">
        <f>IFERROR(M16*1000/'Punkt 1-4'!$H$17,0)</f>
        <v>0</v>
      </c>
    </row>
    <row r="17" spans="2:14" ht="15.75" customHeight="1">
      <c r="B17" s="21" t="s">
        <v>49</v>
      </c>
      <c r="C17" s="103" t="s">
        <v>145</v>
      </c>
      <c r="E17" s="93"/>
      <c r="F17" s="45">
        <f>IFERROR(E17*1000/'Punkt 1-4'!$H$17,0)</f>
        <v>0</v>
      </c>
      <c r="G17" s="93"/>
      <c r="H17" s="45">
        <f>IFERROR(G17*1000/'Punkt 1-4'!$H$17,0)</f>
        <v>0</v>
      </c>
      <c r="I17" s="93"/>
      <c r="J17" s="45">
        <f>IFERROR(I17*1000/'Punkt 1-4'!$H$17,0)</f>
        <v>0</v>
      </c>
      <c r="K17" s="93"/>
      <c r="L17" s="45">
        <f>IFERROR(K17*1000/'Punkt 1-4'!$H$17,0)</f>
        <v>0</v>
      </c>
      <c r="M17" s="93"/>
      <c r="N17" s="45">
        <f>IFERROR(M17*1000/'Punkt 1-4'!$H$17,0)</f>
        <v>0</v>
      </c>
    </row>
    <row r="18" spans="2:14" ht="15.75" customHeight="1">
      <c r="B18" s="21" t="s">
        <v>49</v>
      </c>
      <c r="C18" s="103" t="str">
        <f>Reguleringskonto!C18</f>
        <v>Kapitaltilførsel, depot med løbende årlig udbetaling</v>
      </c>
      <c r="E18" s="93"/>
      <c r="F18" s="45">
        <f>IFERROR(E18*1000/'Punkt 1-4'!$H$17,0)</f>
        <v>0</v>
      </c>
      <c r="G18" s="93"/>
      <c r="H18" s="45">
        <f>IFERROR(G18*1000/'Punkt 1-4'!$H$17,0)</f>
        <v>0</v>
      </c>
      <c r="I18" s="93"/>
      <c r="J18" s="45">
        <f>IFERROR(I18*1000/'Punkt 1-4'!$H$17,0)</f>
        <v>0</v>
      </c>
      <c r="K18" s="93"/>
      <c r="L18" s="45">
        <f>IFERROR(K18*1000/'Punkt 1-4'!$H$17,0)</f>
        <v>0</v>
      </c>
      <c r="M18" s="93"/>
      <c r="N18" s="45">
        <f>IFERROR(M18*1000/'Punkt 1-4'!$H$17,0)</f>
        <v>0</v>
      </c>
    </row>
    <row r="19" spans="2:14" ht="15.75" customHeight="1">
      <c r="B19" s="21" t="s">
        <v>50</v>
      </c>
      <c r="C19" s="103" t="s">
        <v>57</v>
      </c>
      <c r="E19" s="94"/>
      <c r="F19" s="95">
        <f>IFERROR(E19*1000/'Punkt 1-4'!$H$17,0)</f>
        <v>0</v>
      </c>
      <c r="G19" s="94"/>
      <c r="H19" s="95">
        <f>IFERROR(G19*1000/'Punkt 1-4'!$H$17,0)</f>
        <v>0</v>
      </c>
      <c r="I19" s="94"/>
      <c r="J19" s="95">
        <f>IFERROR(I19*1000/'Punkt 1-4'!$H$17,0)</f>
        <v>0</v>
      </c>
      <c r="K19" s="94"/>
      <c r="L19" s="95">
        <f>IFERROR(K19*1000/'Punkt 1-4'!$H$17,0)</f>
        <v>0</v>
      </c>
      <c r="M19" s="94"/>
      <c r="N19" s="95">
        <f>IFERROR(M19*1000/'Punkt 1-4'!$H$17,0)</f>
        <v>0</v>
      </c>
    </row>
    <row r="20" spans="2:14" ht="15.75" customHeight="1">
      <c r="B20" s="21"/>
      <c r="C20" s="2" t="s">
        <v>17</v>
      </c>
      <c r="E20" s="63">
        <f t="shared" ref="E20:M20" si="0">SUM(E6:E19)</f>
        <v>0</v>
      </c>
      <c r="F20" s="45">
        <f>IFERROR(E20*1000/'Punkt 1-4'!$H$17,0)</f>
        <v>0</v>
      </c>
      <c r="G20" s="63">
        <f t="shared" si="0"/>
        <v>0</v>
      </c>
      <c r="H20" s="45">
        <f>IFERROR(G20*1000/'Punkt 1-4'!$H$17,0)</f>
        <v>0</v>
      </c>
      <c r="I20" s="63">
        <f t="shared" si="0"/>
        <v>0</v>
      </c>
      <c r="J20" s="45">
        <f>IFERROR(I20*1000/'Punkt 1-4'!$H$17,0)</f>
        <v>0</v>
      </c>
      <c r="K20" s="63">
        <f t="shared" si="0"/>
        <v>0</v>
      </c>
      <c r="L20" s="45">
        <f>IFERROR(K20*1000/'Punkt 1-4'!$H$17,0)</f>
        <v>0</v>
      </c>
      <c r="M20" s="63">
        <f t="shared" si="0"/>
        <v>0</v>
      </c>
      <c r="N20" s="45">
        <f>IFERROR(M20*1000/'Punkt 1-4'!$H$17,0)</f>
        <v>0</v>
      </c>
    </row>
    <row r="21" spans="2:14" ht="15.75" customHeight="1">
      <c r="B21" s="21" t="s">
        <v>49</v>
      </c>
      <c r="C21" s="103" t="s">
        <v>93</v>
      </c>
      <c r="E21" s="94"/>
      <c r="F21" s="95">
        <f>IFERROR(E21*1000/'Punkt 1-4'!$H$17,0)</f>
        <v>0</v>
      </c>
      <c r="G21" s="94"/>
      <c r="H21" s="95">
        <f>IFERROR(G21*1000/'Punkt 1-4'!$H$17,0)</f>
        <v>0</v>
      </c>
      <c r="I21" s="94"/>
      <c r="J21" s="95">
        <f>IFERROR(I21*1000/'Punkt 1-4'!$H$17,0)</f>
        <v>0</v>
      </c>
      <c r="K21" s="94"/>
      <c r="L21" s="95">
        <f>IFERROR(K21*1000/'Punkt 1-4'!$H$17,0)</f>
        <v>0</v>
      </c>
      <c r="M21" s="94"/>
      <c r="N21" s="95">
        <f>IFERROR(M21*1000/'Punkt 1-4'!$H$17,0)</f>
        <v>0</v>
      </c>
    </row>
    <row r="22" spans="2:14" ht="15.75" customHeight="1" thickBot="1">
      <c r="B22" s="21"/>
      <c r="C22" s="2" t="s">
        <v>18</v>
      </c>
      <c r="E22" s="67">
        <f>SUM(E20:E21)</f>
        <v>0</v>
      </c>
      <c r="F22" s="50">
        <f>IFERROR(E22*1000/'Punkt 1-4'!$H$17,0)</f>
        <v>0</v>
      </c>
      <c r="G22" s="67">
        <f>SUM(G20:G21)</f>
        <v>0</v>
      </c>
      <c r="H22" s="50">
        <f>IFERROR(G22*1000/'Punkt 1-4'!$H$17,0)</f>
        <v>0</v>
      </c>
      <c r="I22" s="67">
        <f>SUM(I20:I21)</f>
        <v>0</v>
      </c>
      <c r="J22" s="50">
        <f>IFERROR(I22*1000/'Punkt 1-4'!$H$17,0)</f>
        <v>0</v>
      </c>
      <c r="K22" s="67">
        <f>SUM(K20:K21)</f>
        <v>0</v>
      </c>
      <c r="L22" s="50">
        <f>IFERROR(K22*1000/'Punkt 1-4'!$H$17,0)</f>
        <v>0</v>
      </c>
      <c r="M22" s="67">
        <f>SUM(M20:M21)</f>
        <v>0</v>
      </c>
      <c r="N22" s="50">
        <f>IFERROR(M22*1000/'Punkt 1-4'!$H$17,0)</f>
        <v>0</v>
      </c>
    </row>
    <row r="23" spans="2:14" ht="15.75" customHeight="1" thickTop="1">
      <c r="B23" s="51"/>
      <c r="C23" s="18"/>
      <c r="D23" s="18"/>
      <c r="E23" s="18"/>
      <c r="F23" s="18"/>
      <c r="G23" s="18"/>
      <c r="H23" s="18"/>
      <c r="I23" s="18"/>
      <c r="J23" s="111"/>
      <c r="K23" s="111"/>
      <c r="L23" s="111"/>
      <c r="M23" s="111"/>
      <c r="N23" s="61"/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>
      <c r="C28" s="2" t="s">
        <v>19</v>
      </c>
      <c r="D28" s="34"/>
      <c r="E28" s="18"/>
      <c r="G28" s="34"/>
      <c r="H28" s="18"/>
      <c r="I28" s="18"/>
      <c r="J28" s="18"/>
    </row>
    <row r="29" spans="2:14" ht="12.75" customHeight="1">
      <c r="D29" s="96" t="s">
        <v>20</v>
      </c>
      <c r="E29" s="1"/>
      <c r="G29" s="96" t="s">
        <v>21</v>
      </c>
      <c r="H29" s="1"/>
      <c r="I29" s="96"/>
      <c r="J29" s="1"/>
      <c r="K29" s="97"/>
      <c r="M29" s="97"/>
    </row>
    <row r="30" spans="2:14" ht="12.75" customHeight="1">
      <c r="D30" s="96"/>
      <c r="E30" s="1"/>
      <c r="G30" s="96"/>
      <c r="H30" s="1"/>
      <c r="I30" s="96"/>
      <c r="J30" s="1"/>
      <c r="K30" s="97"/>
      <c r="M30" s="97"/>
    </row>
    <row r="31" spans="2:14" ht="12.75" customHeight="1">
      <c r="C31" s="2" t="s">
        <v>43</v>
      </c>
      <c r="D31" s="96"/>
      <c r="E31" s="1"/>
      <c r="G31" s="96"/>
      <c r="H31" s="1"/>
      <c r="I31" s="96"/>
      <c r="J31" s="1"/>
      <c r="K31" s="97"/>
      <c r="M31" s="97"/>
    </row>
    <row r="32" spans="2:14" ht="12.75" customHeight="1">
      <c r="D32" s="96"/>
      <c r="E32" s="1"/>
      <c r="G32" s="96"/>
      <c r="H32" s="1"/>
      <c r="I32" s="96"/>
      <c r="J32" s="1"/>
      <c r="K32" s="97"/>
      <c r="M32" s="97"/>
    </row>
    <row r="33" spans="3:3" ht="12.75" customHeight="1">
      <c r="C33" s="104" t="s">
        <v>92</v>
      </c>
    </row>
    <row r="34" spans="3:3" ht="12.75" customHeight="1">
      <c r="C34" s="2" t="s">
        <v>130</v>
      </c>
    </row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</sheetData>
  <mergeCells count="5">
    <mergeCell ref="E4:F4"/>
    <mergeCell ref="G4:H4"/>
    <mergeCell ref="I4:J4"/>
    <mergeCell ref="K4:L4"/>
    <mergeCell ref="M4:N4"/>
  </mergeCells>
  <printOptions horizontalCentered="1"/>
  <pageMargins left="0.39370078740157483" right="0.19685039370078741" top="0.39370078740157483" bottom="0.39370078740157483" header="0.11811023622047245" footer="0.39370078740157483"/>
  <pageSetup paperSize="9" scale="95" orientation="landscape" r:id="rId1"/>
  <headerFooter alignWithMargins="0">
    <oddHeader>&amp;C&amp;"Verdana,Normal"&amp;8&amp;F</oddHeader>
    <oddFooter>&amp;L&amp;"Vrinda,Normal"&amp;8Landsbyggefonden&amp;C&amp;"Vrinda,Normal"&amp;8Side &amp;P af &amp;N&amp;R&amp;"Vrinda,Normal"&amp;8Februar 2018</oddFooter>
  </headerFooter>
  <ignoredErrors>
    <ignoredError sqref="E4 G4 I4 K4 M4" unlockedFormula="1"/>
    <ignoredError sqref="F9 N9 H9 J9 L9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7</vt:i4>
      </vt:variant>
    </vt:vector>
  </HeadingPairs>
  <TitlesOfParts>
    <vt:vector size="14" baseType="lpstr">
      <vt:lpstr>Punkt 1-4</vt:lpstr>
      <vt:lpstr>Pkt 5.1-5.2</vt:lpstr>
      <vt:lpstr>Pkt 5.3-5.4</vt:lpstr>
      <vt:lpstr>Pkt 6 (Anv. øko. lettelser)</vt:lpstr>
      <vt:lpstr>Rekap. - redeg.</vt:lpstr>
      <vt:lpstr>Reguleringskonto</vt:lpstr>
      <vt:lpstr>Reguleringskonto (2)</vt:lpstr>
      <vt:lpstr>'Pkt 5.1-5.2'!Udskriftsområde</vt:lpstr>
      <vt:lpstr>'Pkt 5.3-5.4'!Udskriftsområde</vt:lpstr>
      <vt:lpstr>'Pkt 6 (Anv. øko. lettelser)'!Udskriftsområde</vt:lpstr>
      <vt:lpstr>'Punkt 1-4'!Udskriftsområde</vt:lpstr>
      <vt:lpstr>Reguleringskonto!Udskriftsområde</vt:lpstr>
      <vt:lpstr>'Reguleringskonto (2)'!Udskriftsområde</vt:lpstr>
      <vt:lpstr>'Rekap. - redeg.'!Udskriftsområde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chr@lbf.dk</dc:creator>
  <cp:lastModifiedBy>Image</cp:lastModifiedBy>
  <cp:lastPrinted>2019-02-28T08:40:59Z</cp:lastPrinted>
  <dcterms:created xsi:type="dcterms:W3CDTF">2005-09-21T09:23:09Z</dcterms:created>
  <dcterms:modified xsi:type="dcterms:W3CDTF">2019-03-01T09:11:37Z</dcterms:modified>
</cp:coreProperties>
</file>